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Users\ПРОЧИЕ ДОКУМЕНТЫ\Решения 2020\Отчет об исп бюдж за 19 год\"/>
    </mc:Choice>
  </mc:AlternateContent>
  <bookViews>
    <workbookView xWindow="0" yWindow="0" windowWidth="18795" windowHeight="113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Лист1!$12:$16</definedName>
  </definedNames>
  <calcPr calcId="162913"/>
</workbook>
</file>

<file path=xl/calcChain.xml><?xml version="1.0" encoding="utf-8"?>
<calcChain xmlns="http://schemas.openxmlformats.org/spreadsheetml/2006/main">
  <c r="L46" i="1" l="1"/>
  <c r="L45" i="1"/>
  <c r="L44" i="1"/>
  <c r="J44" i="1"/>
  <c r="J47" i="1" s="1"/>
  <c r="I44" i="1"/>
  <c r="H44" i="1"/>
  <c r="F44" i="1"/>
  <c r="F47" i="1" s="1"/>
  <c r="E44" i="1"/>
  <c r="E47" i="1" s="1"/>
  <c r="D44" i="1"/>
  <c r="L43" i="1"/>
  <c r="J42" i="1"/>
  <c r="H42" i="1"/>
  <c r="F42" i="1"/>
  <c r="D42" i="1"/>
  <c r="L42" i="1" s="1"/>
  <c r="L41" i="1"/>
  <c r="J40" i="1"/>
  <c r="H40" i="1"/>
  <c r="L40" i="1" s="1"/>
  <c r="F40" i="1"/>
  <c r="D40" i="1"/>
  <c r="L39" i="1"/>
  <c r="L38" i="1"/>
  <c r="I37" i="1"/>
  <c r="H37" i="1"/>
  <c r="E37" i="1"/>
  <c r="D37" i="1"/>
  <c r="L37" i="1" s="1"/>
  <c r="L36" i="1"/>
  <c r="L35" i="1"/>
  <c r="K34" i="1"/>
  <c r="K31" i="1" s="1"/>
  <c r="K47" i="1" s="1"/>
  <c r="J34" i="1"/>
  <c r="I34" i="1"/>
  <c r="H34" i="1"/>
  <c r="L34" i="1" s="1"/>
  <c r="G34" i="1"/>
  <c r="G31" i="1" s="1"/>
  <c r="G47" i="1" s="1"/>
  <c r="F34" i="1"/>
  <c r="E34" i="1"/>
  <c r="D34" i="1"/>
  <c r="L33" i="1"/>
  <c r="J32" i="1"/>
  <c r="I32" i="1"/>
  <c r="H32" i="1"/>
  <c r="L32" i="1" s="1"/>
  <c r="F32" i="1"/>
  <c r="E32" i="1"/>
  <c r="D32" i="1"/>
  <c r="J31" i="1"/>
  <c r="I31" i="1"/>
  <c r="I47" i="1" s="1"/>
  <c r="H31" i="1"/>
  <c r="L31" i="1" s="1"/>
  <c r="F31" i="1"/>
  <c r="E31" i="1"/>
  <c r="D31" i="1"/>
  <c r="D47" i="1" s="1"/>
  <c r="L30" i="1"/>
  <c r="F29" i="1"/>
  <c r="E29" i="1"/>
  <c r="D29" i="1" s="1"/>
  <c r="L29" i="1" s="1"/>
  <c r="L28" i="1"/>
  <c r="L27" i="1"/>
  <c r="L26" i="1"/>
  <c r="L25" i="1"/>
  <c r="L24" i="1"/>
  <c r="L23" i="1"/>
  <c r="L22" i="1"/>
  <c r="L21" i="1"/>
  <c r="L20" i="1"/>
  <c r="K19" i="1"/>
  <c r="J19" i="1"/>
  <c r="I19" i="1"/>
  <c r="H19" i="1"/>
  <c r="L19" i="1" s="1"/>
  <c r="G19" i="1"/>
  <c r="F19" i="1"/>
  <c r="E19" i="1"/>
  <c r="D19" i="1"/>
  <c r="L18" i="1"/>
  <c r="H18" i="1"/>
  <c r="D18" i="1"/>
  <c r="H17" i="1"/>
  <c r="L17" i="1" s="1"/>
  <c r="E17" i="1"/>
  <c r="D17" i="1"/>
  <c r="H47" i="1" l="1"/>
  <c r="L47" i="1" s="1"/>
</calcChain>
</file>

<file path=xl/sharedStrings.xml><?xml version="1.0" encoding="utf-8"?>
<sst xmlns="http://schemas.openxmlformats.org/spreadsheetml/2006/main" count="60" uniqueCount="56">
  <si>
    <t>Пешеходная зона г.Наро-Фоминск, ул.Ленина (в т.ч. расходы на кредиторскую задолженность - 6586,0 тыс.руб.)</t>
  </si>
  <si>
    <t>Исполнение бюджетных ассигнований на капитальные вложения
 Наро-Фоминского городского округа за 2019 год</t>
  </si>
  <si>
    <t>Строительство объекта "Ледовый дворец" в г. Наро-Фоминск по адресу: Московская область, г. Наро-Фоминск, ул. Профсоюзная, вблизи д. 36А (в т.ч. 46 048,0 тыс.руб. - остатки прошлых лет)</t>
  </si>
  <si>
    <t>Приобретение в муниципальную собственность объектов недвижимого имущества</t>
  </si>
  <si>
    <t>РПР</t>
  </si>
  <si>
    <t xml:space="preserve">Строительство здания детской школы искусств в п.Калининец по адресу: Московская область, Наро-Фоминский район, городское поселение Калининец, микрорайон КЭЧ </t>
  </si>
  <si>
    <t>Строительство очистных сооружений г.Наро-Фоминск, ул.Профсоюзная (ПИР)</t>
  </si>
  <si>
    <t xml:space="preserve">
Строительство и реконструкция организаций общего образования, в т.ч.:
</t>
  </si>
  <si>
    <t>Строительство ВЗУ с сетями водоснабжения Ду 80 и Ду 160 для хозяйственно-бытовых и технических нужд ЗТО (с учетом потребности д.Савеловка, СНТ (Савеловка, Ильма) к/п Лесные поляны), д.Могутово, Наро-Фоминский г.о. (в том числе ПИР)</t>
  </si>
  <si>
    <t>Социальная политика</t>
  </si>
  <si>
    <t>Процент исполнения</t>
  </si>
  <si>
    <t xml:space="preserve">Наро-Фоминского </t>
  </si>
  <si>
    <t>городского округа</t>
  </si>
  <si>
    <t>федеральный бюджет</t>
  </si>
  <si>
    <t>от_________№_____</t>
  </si>
  <si>
    <t>Реконструкция и расширение очистных сооружений г. Апрелевка по адресу: Московская область, Наро-Фоминский муниципальный район, г/п Апрелевка, г.Апрелевка, ул.Новая</t>
  </si>
  <si>
    <t>Канализование центральной части города Верея Наро-Фоминского муниципального района, Московской области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</si>
  <si>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</si>
  <si>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Всего,                  тыс.руб.</t>
  </si>
  <si>
    <t xml:space="preserve">
Строительство и реконструкция организаций дополнительного образования, в т.ч.:
</t>
  </si>
  <si>
    <t>Строительство здания детской хореографической школы в городе Наро-Фоминске, ул. Профсоюзная</t>
  </si>
  <si>
    <t>Строительство детского сада по адресу: Наро-Фоминский район, городское поселение Наро-Фоминск, г. Наро-Фоминск, ул. Брянская, участок № 12</t>
  </si>
  <si>
    <t>Общеобразовательная школа на 825 мест по адресу: Московская область, Наро-Фоминский район, г.Наро-Фоминск, ул.Калинина (ПИР и строительство)</t>
  </si>
  <si>
    <t>Строительство напорного коллектора Ду 200 от ЗТО до точки сброса в водный объект, д.Могутово, Наро-Фоминский г.о. (в том числе ПИР)</t>
  </si>
  <si>
    <t>Парковая зона вблизи ул. Дубки, г.Апрелевка (ПИР) (Кредиторская задолженность)</t>
  </si>
  <si>
    <t>Строительство пешеходного моста на 72-ом км железнодорожной линии "Москва-Киев"</t>
  </si>
  <si>
    <t>Разработка концепции развития общественных территорий города Наро-Фоминска: продолжение благоустройства набережной реки Нара, общественных пространств и территорий, благоустройство природных территрорий, вело и пешеходных дорожек, строительство новой Центральной площади, реконструкция мемориала Скорбящей Матери, МАФы</t>
  </si>
  <si>
    <t>Строительство Ледовой арены с искусственным льдом МАУС "Спорткомбинат "Строитель" в поселке Селятино (в т.ч. 15 226,0 тыс.руб. - остатки прошлых лет)</t>
  </si>
  <si>
    <t xml:space="preserve">
Строительство и реконструкция детских садов, в т.ч.:
</t>
  </si>
  <si>
    <t>Образование</t>
  </si>
  <si>
    <t>Наименование</t>
  </si>
  <si>
    <t xml:space="preserve">Приложение 8  </t>
  </si>
  <si>
    <t>Жилищно-коммунальное хозяйство</t>
  </si>
  <si>
    <t>Реконструкция здания муниципального автономного учреждения культуры "Дворец культуры и спорта "Тамань" городского поселения Калининец (в т.ч. 615,0 тыс.руб. - остатки прошлых лет)</t>
  </si>
  <si>
    <t>Пристройка на 300 мест к зданию МАОУ "Апрелевская СОШ №1" по адресу: Московская область, Наро-Фоминский район, г. Апрелевка, ул. Февральская, д.59 (ПИР и строительство)</t>
  </si>
  <si>
    <t>Назначено на 2019 год</t>
  </si>
  <si>
    <t>Пешеходная зона г.Верея</t>
  </si>
  <si>
    <t>Исполнено за 2019 год</t>
  </si>
  <si>
    <t>Охрана окружающей среды</t>
  </si>
  <si>
    <t>0700</t>
  </si>
  <si>
    <t>ИТОГО</t>
  </si>
  <si>
    <t>0500</t>
  </si>
  <si>
    <t>1000</t>
  </si>
  <si>
    <t>№ п/п</t>
  </si>
  <si>
    <t>из них</t>
  </si>
  <si>
    <t>0600</t>
  </si>
  <si>
    <t>0100</t>
  </si>
  <si>
    <t>1100</t>
  </si>
  <si>
    <t>0800</t>
  </si>
  <si>
    <t>к решению Совета депутатов</t>
  </si>
  <si>
    <t>бюджет Московской области</t>
  </si>
  <si>
    <t>Культура, кинематография</t>
  </si>
  <si>
    <t>за счет собственных доходов</t>
  </si>
  <si>
    <t>Общегосударственные вопросы</t>
  </si>
  <si>
    <t>Всего,             тыс.руб.</t>
  </si>
  <si>
    <t>Физическая культура и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</si>
</sst>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rgb="FF000000"/>
      <name val="Calibri"/>
    </font>
    <font>
      <sz val="11"/>
      <color rgb="FF000000"/>
      <name val="Arial"/>
    </font>
    <font>
      <sz val="14"/>
      <color rgb="FF000000"/>
      <name val="Times New Roman"/>
    </font>
    <font>
      <sz val="14"/>
      <color rgb="FF000000"/>
      <name val="Arial"/>
    </font>
    <font>
      <sz val="10"/>
      <color rgb="FF000000"/>
      <name val="Arial"/>
    </font>
    <font>
      <sz val="12"/>
      <color rgb="FF000000"/>
      <name val="Times New Roman"/>
    </font>
    <font>
      <sz val="10"/>
      <color rgb="FF000000"/>
      <name val="Arial CYR"/>
    </font>
    <font>
      <u/>
      <sz val="12"/>
      <color rgb="FF000000"/>
      <name val="Times New Roman"/>
    </font>
    <font>
      <b/>
      <sz val="16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b/>
      <sz val="1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 applyNumberFormat="1"/>
    <xf numFmtId="0" fontId="1" fillId="0" borderId="0" xfId="1" applyNumberFormat="1">
      <alignment vertical="center"/>
    </xf>
    <xf numFmtId="0" fontId="5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left"/>
    </xf>
    <xf numFmtId="0" fontId="7" fillId="0" borderId="0" xfId="1" applyNumberFormat="1" applyFont="1" applyFill="1" applyBorder="1" applyAlignment="1" applyProtection="1"/>
    <xf numFmtId="0" fontId="8" fillId="0" borderId="0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>
      <alignment horizontal="right"/>
    </xf>
    <xf numFmtId="49" fontId="10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3" fontId="10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wrapText="1"/>
    </xf>
    <xf numFmtId="0" fontId="4" fillId="0" borderId="0" xfId="1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/>
    <xf numFmtId="0" fontId="0" fillId="0" borderId="1" xfId="0" applyNumberFormat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L47"/>
  <sheetViews>
    <sheetView tabSelected="1" view="pageBreakPreview" zoomScale="60" zoomScaleNormal="100" workbookViewId="0">
      <selection activeCell="A28" sqref="A28:XFD28"/>
    </sheetView>
  </sheetViews>
  <sheetFormatPr defaultColWidth="9.140625" defaultRowHeight="15" x14ac:dyDescent="0.25"/>
  <cols>
    <col min="1" max="1" width="4.5703125" customWidth="1"/>
    <col min="3" max="3" width="96.28515625" customWidth="1"/>
    <col min="4" max="5" width="16.140625" customWidth="1"/>
    <col min="6" max="6" width="15.85546875" customWidth="1"/>
    <col min="7" max="7" width="18" customWidth="1"/>
    <col min="8" max="8" width="15" customWidth="1"/>
    <col min="9" max="9" width="16" customWidth="1"/>
    <col min="10" max="10" width="16.42578125" customWidth="1"/>
    <col min="11" max="11" width="17.42578125" customWidth="1"/>
    <col min="12" max="12" width="17" customWidth="1"/>
  </cols>
  <sheetData>
    <row r="3" spans="1:12" ht="15.75" x14ac:dyDescent="0.25">
      <c r="A3" s="1"/>
      <c r="B3" s="1"/>
      <c r="C3" s="1"/>
      <c r="D3" s="1"/>
      <c r="E3" s="1"/>
      <c r="F3" s="2"/>
      <c r="G3" s="1"/>
      <c r="H3" s="1"/>
      <c r="I3" s="1"/>
      <c r="J3" s="2" t="s">
        <v>31</v>
      </c>
      <c r="K3" s="3"/>
      <c r="L3" s="1"/>
    </row>
    <row r="4" spans="1:12" ht="15.75" x14ac:dyDescent="0.25">
      <c r="A4" s="1"/>
      <c r="B4" s="1"/>
      <c r="C4" s="1"/>
      <c r="D4" s="1"/>
      <c r="E4" s="1"/>
      <c r="F4" s="2"/>
      <c r="G4" s="1"/>
      <c r="H4" s="1"/>
      <c r="I4" s="1"/>
      <c r="J4" s="2" t="s">
        <v>49</v>
      </c>
      <c r="K4" s="1"/>
      <c r="L4" s="1"/>
    </row>
    <row r="5" spans="1:12" ht="15.75" x14ac:dyDescent="0.25">
      <c r="A5" s="1"/>
      <c r="B5" s="1"/>
      <c r="C5" s="1"/>
      <c r="D5" s="1"/>
      <c r="E5" s="1"/>
      <c r="F5" s="2"/>
      <c r="G5" s="1"/>
      <c r="H5" s="1"/>
      <c r="I5" s="1"/>
      <c r="J5" s="2" t="s">
        <v>11</v>
      </c>
      <c r="K5" s="1"/>
      <c r="L5" s="1"/>
    </row>
    <row r="6" spans="1:12" ht="15.75" x14ac:dyDescent="0.25">
      <c r="A6" s="1"/>
      <c r="B6" s="1"/>
      <c r="C6" s="1"/>
      <c r="D6" s="1"/>
      <c r="E6" s="1"/>
      <c r="F6" s="2"/>
      <c r="G6" s="1"/>
      <c r="H6" s="1"/>
      <c r="I6" s="1"/>
      <c r="J6" s="2" t="s">
        <v>12</v>
      </c>
      <c r="K6" s="1"/>
      <c r="L6" s="1"/>
    </row>
    <row r="7" spans="1:12" ht="15.75" x14ac:dyDescent="0.25">
      <c r="A7" s="1"/>
      <c r="B7" s="1"/>
      <c r="C7" s="1"/>
      <c r="D7" s="1"/>
      <c r="E7" s="1"/>
      <c r="F7" s="4"/>
      <c r="G7" s="1"/>
      <c r="H7" s="1"/>
      <c r="I7" s="1"/>
      <c r="J7" s="4" t="s">
        <v>14</v>
      </c>
      <c r="K7" s="1"/>
      <c r="L7" s="1"/>
    </row>
    <row r="8" spans="1:12" ht="15.75" x14ac:dyDescent="0.25">
      <c r="A8" s="1"/>
      <c r="B8" s="1"/>
      <c r="C8" s="1"/>
      <c r="D8" s="2"/>
      <c r="E8" s="2"/>
      <c r="F8" s="1"/>
      <c r="G8" s="1"/>
      <c r="H8" s="1"/>
      <c r="I8" s="1"/>
      <c r="J8" s="1"/>
      <c r="K8" s="1"/>
      <c r="L8" s="1"/>
    </row>
    <row r="9" spans="1:12" ht="15.75" x14ac:dyDescent="0.25">
      <c r="A9" s="1"/>
      <c r="B9" s="1"/>
      <c r="C9" s="1"/>
      <c r="D9" s="2"/>
      <c r="E9" s="2"/>
      <c r="F9" s="1"/>
      <c r="G9" s="1"/>
      <c r="H9" s="1"/>
      <c r="I9" s="1"/>
      <c r="J9" s="1"/>
      <c r="K9" s="1"/>
      <c r="L9" s="1"/>
    </row>
    <row r="10" spans="1:12" ht="60.75" customHeight="1" x14ac:dyDescent="0.3">
      <c r="A10" s="23" t="s">
        <v>1</v>
      </c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5"/>
    </row>
    <row r="11" spans="1:12" ht="20.25" hidden="1" x14ac:dyDescent="0.3">
      <c r="A11" s="5"/>
      <c r="B11" s="5"/>
      <c r="C11" s="5"/>
      <c r="D11" s="5"/>
      <c r="E11" s="6"/>
      <c r="F11" s="1"/>
      <c r="G11" s="1"/>
      <c r="H11" s="1"/>
      <c r="I11" s="1"/>
      <c r="J11" s="1"/>
      <c r="K11" s="1"/>
      <c r="L11" s="1"/>
    </row>
    <row r="12" spans="1:12" ht="27" customHeight="1" x14ac:dyDescent="0.3">
      <c r="A12" s="21" t="s">
        <v>43</v>
      </c>
      <c r="B12" s="27" t="s">
        <v>4</v>
      </c>
      <c r="C12" s="31" t="s">
        <v>30</v>
      </c>
      <c r="D12" s="21" t="s">
        <v>18</v>
      </c>
      <c r="E12" s="29" t="s">
        <v>35</v>
      </c>
      <c r="F12" s="30"/>
      <c r="G12" s="30"/>
      <c r="H12" s="21" t="s">
        <v>54</v>
      </c>
      <c r="I12" s="29" t="s">
        <v>37</v>
      </c>
      <c r="J12" s="29"/>
      <c r="K12" s="29"/>
      <c r="L12" s="22" t="s">
        <v>10</v>
      </c>
    </row>
    <row r="13" spans="1:12" ht="27" customHeight="1" x14ac:dyDescent="0.25">
      <c r="A13" s="26"/>
      <c r="B13" s="26"/>
      <c r="C13" s="31"/>
      <c r="D13" s="21"/>
      <c r="E13" s="21" t="s">
        <v>44</v>
      </c>
      <c r="F13" s="28"/>
      <c r="G13" s="28"/>
      <c r="H13" s="21"/>
      <c r="I13" s="21" t="s">
        <v>44</v>
      </c>
      <c r="J13" s="28"/>
      <c r="K13" s="28"/>
      <c r="L13" s="22"/>
    </row>
    <row r="14" spans="1:12" ht="27" customHeight="1" x14ac:dyDescent="0.25">
      <c r="A14" s="26"/>
      <c r="B14" s="26"/>
      <c r="C14" s="31"/>
      <c r="D14" s="21"/>
      <c r="E14" s="21" t="s">
        <v>52</v>
      </c>
      <c r="F14" s="21" t="s">
        <v>50</v>
      </c>
      <c r="G14" s="21" t="s">
        <v>13</v>
      </c>
      <c r="H14" s="21"/>
      <c r="I14" s="21" t="s">
        <v>52</v>
      </c>
      <c r="J14" s="21" t="s">
        <v>50</v>
      </c>
      <c r="K14" s="21" t="s">
        <v>13</v>
      </c>
      <c r="L14" s="22"/>
    </row>
    <row r="15" spans="1:12" ht="27" customHeight="1" x14ac:dyDescent="0.25">
      <c r="A15" s="26"/>
      <c r="B15" s="26"/>
      <c r="C15" s="31"/>
      <c r="D15" s="21"/>
      <c r="E15" s="21"/>
      <c r="F15" s="21"/>
      <c r="G15" s="21"/>
      <c r="H15" s="21"/>
      <c r="I15" s="21"/>
      <c r="J15" s="21"/>
      <c r="K15" s="21"/>
      <c r="L15" s="22"/>
    </row>
    <row r="16" spans="1:12" ht="27" customHeight="1" x14ac:dyDescent="0.25">
      <c r="A16" s="26"/>
      <c r="B16" s="26"/>
      <c r="C16" s="31"/>
      <c r="D16" s="21"/>
      <c r="E16" s="21"/>
      <c r="F16" s="21"/>
      <c r="G16" s="21"/>
      <c r="H16" s="21"/>
      <c r="I16" s="21"/>
      <c r="J16" s="21"/>
      <c r="K16" s="21"/>
      <c r="L16" s="22"/>
    </row>
    <row r="17" spans="1:12" ht="20.25" x14ac:dyDescent="0.25">
      <c r="A17" s="7">
        <v>1</v>
      </c>
      <c r="B17" s="7" t="s">
        <v>46</v>
      </c>
      <c r="C17" s="8" t="s">
        <v>53</v>
      </c>
      <c r="D17" s="9">
        <f>D18</f>
        <v>104723</v>
      </c>
      <c r="E17" s="9">
        <f>E18</f>
        <v>104723</v>
      </c>
      <c r="F17" s="9"/>
      <c r="G17" s="10"/>
      <c r="H17" s="9">
        <f>H18</f>
        <v>104723</v>
      </c>
      <c r="I17" s="9">
        <v>104723</v>
      </c>
      <c r="J17" s="11"/>
      <c r="K17" s="11"/>
      <c r="L17" s="20">
        <f>H17/D17*100</f>
        <v>100</v>
      </c>
    </row>
    <row r="18" spans="1:12" ht="40.5" x14ac:dyDescent="0.25">
      <c r="A18" s="10"/>
      <c r="B18" s="12"/>
      <c r="C18" s="13" t="s">
        <v>3</v>
      </c>
      <c r="D18" s="11">
        <f>E18</f>
        <v>104723</v>
      </c>
      <c r="E18" s="11">
        <v>104723</v>
      </c>
      <c r="F18" s="10"/>
      <c r="G18" s="10"/>
      <c r="H18" s="11">
        <f>I18</f>
        <v>104723</v>
      </c>
      <c r="I18" s="11">
        <v>104723</v>
      </c>
      <c r="J18" s="11"/>
      <c r="K18" s="11"/>
      <c r="L18" s="20">
        <f t="shared" ref="L18:L47" si="0">H18/D18*100</f>
        <v>100</v>
      </c>
    </row>
    <row r="19" spans="1:12" ht="20.25" x14ac:dyDescent="0.25">
      <c r="A19" s="14">
        <v>2</v>
      </c>
      <c r="B19" s="7" t="s">
        <v>41</v>
      </c>
      <c r="C19" s="8" t="s">
        <v>32</v>
      </c>
      <c r="D19" s="9">
        <f>SUM(D20:D28)</f>
        <v>162268</v>
      </c>
      <c r="E19" s="9">
        <f>SUM(E20:E28)</f>
        <v>81161</v>
      </c>
      <c r="F19" s="9">
        <f t="shared" ref="F19:G19" si="1">SUM(F20:F28)</f>
        <v>35327</v>
      </c>
      <c r="G19" s="9">
        <f t="shared" si="1"/>
        <v>45780</v>
      </c>
      <c r="H19" s="9">
        <f>SUM(H20:H28)</f>
        <v>95472</v>
      </c>
      <c r="I19" s="9">
        <f>SUM(I20:I28)</f>
        <v>34737</v>
      </c>
      <c r="J19" s="9">
        <f>SUM(J20:J28)</f>
        <v>15184</v>
      </c>
      <c r="K19" s="9">
        <f>SUM(K20:K28)</f>
        <v>45551</v>
      </c>
      <c r="L19" s="20">
        <f t="shared" si="0"/>
        <v>58.835999704193064</v>
      </c>
    </row>
    <row r="20" spans="1:12" ht="60.75" x14ac:dyDescent="0.25">
      <c r="A20" s="14"/>
      <c r="B20" s="7"/>
      <c r="C20" s="13" t="s">
        <v>15</v>
      </c>
      <c r="D20" s="11">
        <v>13500</v>
      </c>
      <c r="E20" s="11">
        <v>13500</v>
      </c>
      <c r="F20" s="10"/>
      <c r="G20" s="10"/>
      <c r="H20" s="11"/>
      <c r="I20" s="11"/>
      <c r="J20" s="11"/>
      <c r="K20" s="11"/>
      <c r="L20" s="20">
        <f t="shared" si="0"/>
        <v>0</v>
      </c>
    </row>
    <row r="21" spans="1:12" ht="46.5" customHeight="1" x14ac:dyDescent="0.25">
      <c r="A21" s="15"/>
      <c r="B21" s="16"/>
      <c r="C21" s="13" t="s">
        <v>16</v>
      </c>
      <c r="D21" s="11">
        <v>10671</v>
      </c>
      <c r="E21" s="11">
        <v>10671</v>
      </c>
      <c r="F21" s="10"/>
      <c r="G21" s="10"/>
      <c r="H21" s="11"/>
      <c r="I21" s="11"/>
      <c r="J21" s="11"/>
      <c r="K21" s="11"/>
      <c r="L21" s="20">
        <f t="shared" si="0"/>
        <v>0</v>
      </c>
    </row>
    <row r="22" spans="1:12" ht="32.25" customHeight="1" x14ac:dyDescent="0.25">
      <c r="A22" s="15"/>
      <c r="B22" s="16"/>
      <c r="C22" s="13" t="s">
        <v>36</v>
      </c>
      <c r="D22" s="11">
        <v>1317</v>
      </c>
      <c r="E22" s="11">
        <v>1317</v>
      </c>
      <c r="F22" s="10"/>
      <c r="G22" s="10"/>
      <c r="H22" s="11"/>
      <c r="I22" s="11"/>
      <c r="J22" s="11"/>
      <c r="K22" s="11"/>
      <c r="L22" s="20">
        <f t="shared" si="0"/>
        <v>0</v>
      </c>
    </row>
    <row r="23" spans="1:12" ht="40.5" x14ac:dyDescent="0.25">
      <c r="A23" s="15"/>
      <c r="B23" s="16"/>
      <c r="C23" s="13" t="s">
        <v>0</v>
      </c>
      <c r="D23" s="11">
        <v>87839</v>
      </c>
      <c r="E23" s="11">
        <v>26799</v>
      </c>
      <c r="F23" s="11">
        <v>15260</v>
      </c>
      <c r="G23" s="11">
        <v>45780</v>
      </c>
      <c r="H23" s="11">
        <v>87437</v>
      </c>
      <c r="I23" s="11">
        <v>26702</v>
      </c>
      <c r="J23" s="11">
        <v>15184</v>
      </c>
      <c r="K23" s="11">
        <v>45551</v>
      </c>
      <c r="L23" s="20">
        <f t="shared" si="0"/>
        <v>99.542344516672557</v>
      </c>
    </row>
    <row r="24" spans="1:12" ht="81" x14ac:dyDescent="0.25">
      <c r="A24" s="15"/>
      <c r="B24" s="16"/>
      <c r="C24" s="13" t="s">
        <v>8</v>
      </c>
      <c r="D24" s="11">
        <v>33622</v>
      </c>
      <c r="E24" s="11">
        <v>19407</v>
      </c>
      <c r="F24" s="11">
        <v>14215</v>
      </c>
      <c r="G24" s="10"/>
      <c r="H24" s="11"/>
      <c r="I24" s="11"/>
      <c r="J24" s="11"/>
      <c r="K24" s="11"/>
      <c r="L24" s="20">
        <f t="shared" si="0"/>
        <v>0</v>
      </c>
    </row>
    <row r="25" spans="1:12" ht="40.5" x14ac:dyDescent="0.25">
      <c r="A25" s="15"/>
      <c r="B25" s="16"/>
      <c r="C25" s="13" t="s">
        <v>23</v>
      </c>
      <c r="D25" s="11">
        <v>7670</v>
      </c>
      <c r="E25" s="11">
        <v>1818</v>
      </c>
      <c r="F25" s="11">
        <v>5852</v>
      </c>
      <c r="G25" s="10"/>
      <c r="H25" s="11">
        <v>900</v>
      </c>
      <c r="I25" s="11">
        <v>900</v>
      </c>
      <c r="J25" s="11"/>
      <c r="K25" s="11"/>
      <c r="L25" s="20">
        <f t="shared" si="0"/>
        <v>11.734028683181226</v>
      </c>
    </row>
    <row r="26" spans="1:12" ht="40.5" x14ac:dyDescent="0.25">
      <c r="A26" s="15"/>
      <c r="B26" s="16"/>
      <c r="C26" s="13" t="s">
        <v>25</v>
      </c>
      <c r="D26" s="11">
        <v>6013</v>
      </c>
      <c r="E26" s="11">
        <v>6013</v>
      </c>
      <c r="F26" s="10"/>
      <c r="G26" s="10"/>
      <c r="H26" s="11">
        <v>5499</v>
      </c>
      <c r="I26" s="11">
        <v>5499</v>
      </c>
      <c r="J26" s="11"/>
      <c r="K26" s="11"/>
      <c r="L26" s="20">
        <f t="shared" si="0"/>
        <v>91.451854315649427</v>
      </c>
    </row>
    <row r="27" spans="1:12" ht="40.5" x14ac:dyDescent="0.25">
      <c r="A27" s="15"/>
      <c r="B27" s="16"/>
      <c r="C27" s="13" t="s">
        <v>24</v>
      </c>
      <c r="D27" s="11">
        <v>436</v>
      </c>
      <c r="E27" s="11">
        <v>436</v>
      </c>
      <c r="F27" s="10"/>
      <c r="G27" s="10"/>
      <c r="H27" s="11">
        <v>436</v>
      </c>
      <c r="I27" s="11">
        <v>436</v>
      </c>
      <c r="J27" s="11"/>
      <c r="K27" s="11"/>
      <c r="L27" s="20">
        <f t="shared" si="0"/>
        <v>100</v>
      </c>
    </row>
    <row r="28" spans="1:12" ht="121.5" x14ac:dyDescent="0.25">
      <c r="A28" s="15"/>
      <c r="B28" s="16"/>
      <c r="C28" s="13" t="s">
        <v>26</v>
      </c>
      <c r="D28" s="11">
        <v>1200</v>
      </c>
      <c r="E28" s="11">
        <v>1200</v>
      </c>
      <c r="F28" s="10"/>
      <c r="G28" s="10"/>
      <c r="H28" s="11">
        <v>1200</v>
      </c>
      <c r="I28" s="11">
        <v>1200</v>
      </c>
      <c r="J28" s="11"/>
      <c r="K28" s="11"/>
      <c r="L28" s="20">
        <f t="shared" si="0"/>
        <v>100</v>
      </c>
    </row>
    <row r="29" spans="1:12" ht="20.25" x14ac:dyDescent="0.25">
      <c r="A29" s="15">
        <v>3</v>
      </c>
      <c r="B29" s="16" t="s">
        <v>45</v>
      </c>
      <c r="C29" s="8" t="s">
        <v>38</v>
      </c>
      <c r="D29" s="9">
        <f>SUM(E29:G29)</f>
        <v>36115</v>
      </c>
      <c r="E29" s="9">
        <f>E30</f>
        <v>3740</v>
      </c>
      <c r="F29" s="9">
        <f>F30</f>
        <v>32375</v>
      </c>
      <c r="G29" s="9"/>
      <c r="H29" s="11"/>
      <c r="I29" s="11"/>
      <c r="J29" s="11"/>
      <c r="K29" s="11"/>
      <c r="L29" s="20">
        <f t="shared" si="0"/>
        <v>0</v>
      </c>
    </row>
    <row r="30" spans="1:12" ht="40.5" x14ac:dyDescent="0.25">
      <c r="A30" s="14"/>
      <c r="B30" s="7"/>
      <c r="C30" s="13" t="s">
        <v>6</v>
      </c>
      <c r="D30" s="11">
        <v>36115</v>
      </c>
      <c r="E30" s="11">
        <v>3740</v>
      </c>
      <c r="F30" s="11">
        <v>32375</v>
      </c>
      <c r="G30" s="10"/>
      <c r="H30" s="11"/>
      <c r="I30" s="11"/>
      <c r="J30" s="11"/>
      <c r="K30" s="11"/>
      <c r="L30" s="20">
        <f t="shared" si="0"/>
        <v>0</v>
      </c>
    </row>
    <row r="31" spans="1:12" ht="20.25" x14ac:dyDescent="0.25">
      <c r="A31" s="14">
        <v>4</v>
      </c>
      <c r="B31" s="7" t="s">
        <v>39</v>
      </c>
      <c r="C31" s="8" t="s">
        <v>29</v>
      </c>
      <c r="D31" s="9">
        <f>D32+D34+D37</f>
        <v>666271</v>
      </c>
      <c r="E31" s="9">
        <f t="shared" ref="E31:K31" si="2">E32+E34+E37</f>
        <v>201546</v>
      </c>
      <c r="F31" s="9">
        <f t="shared" si="2"/>
        <v>338038</v>
      </c>
      <c r="G31" s="9">
        <f t="shared" si="2"/>
        <v>126687</v>
      </c>
      <c r="H31" s="9">
        <f t="shared" si="2"/>
        <v>505876</v>
      </c>
      <c r="I31" s="9">
        <f t="shared" si="2"/>
        <v>178405</v>
      </c>
      <c r="J31" s="9">
        <f t="shared" si="2"/>
        <v>249136</v>
      </c>
      <c r="K31" s="9">
        <f t="shared" si="2"/>
        <v>78335</v>
      </c>
      <c r="L31" s="20">
        <f t="shared" si="0"/>
        <v>75.926462355407935</v>
      </c>
    </row>
    <row r="32" spans="1:12" ht="60.75" x14ac:dyDescent="0.25">
      <c r="A32" s="14"/>
      <c r="B32" s="7"/>
      <c r="C32" s="13" t="s">
        <v>28</v>
      </c>
      <c r="D32" s="11">
        <f>D33</f>
        <v>268513</v>
      </c>
      <c r="E32" s="11">
        <f t="shared" ref="E32:J32" si="3">E33</f>
        <v>131631</v>
      </c>
      <c r="F32" s="11">
        <f t="shared" si="3"/>
        <v>136882</v>
      </c>
      <c r="G32" s="11"/>
      <c r="H32" s="11">
        <f t="shared" si="3"/>
        <v>204675</v>
      </c>
      <c r="I32" s="11">
        <f t="shared" si="3"/>
        <v>115299</v>
      </c>
      <c r="J32" s="11">
        <f t="shared" si="3"/>
        <v>89376</v>
      </c>
      <c r="K32" s="11"/>
      <c r="L32" s="20">
        <f t="shared" si="0"/>
        <v>76.225359666012451</v>
      </c>
    </row>
    <row r="33" spans="1:12" ht="60.75" x14ac:dyDescent="0.25">
      <c r="A33" s="14"/>
      <c r="B33" s="7"/>
      <c r="C33" s="13" t="s">
        <v>21</v>
      </c>
      <c r="D33" s="11">
        <v>268513</v>
      </c>
      <c r="E33" s="11">
        <v>131631</v>
      </c>
      <c r="F33" s="11">
        <v>136882</v>
      </c>
      <c r="G33" s="10"/>
      <c r="H33" s="11">
        <v>204675</v>
      </c>
      <c r="I33" s="11">
        <v>115299</v>
      </c>
      <c r="J33" s="11">
        <v>89376</v>
      </c>
      <c r="K33" s="11"/>
      <c r="L33" s="20">
        <f t="shared" si="0"/>
        <v>76.225359666012451</v>
      </c>
    </row>
    <row r="34" spans="1:12" ht="81" x14ac:dyDescent="0.25">
      <c r="A34" s="14"/>
      <c r="B34" s="7"/>
      <c r="C34" s="13" t="s">
        <v>7</v>
      </c>
      <c r="D34" s="11">
        <f t="shared" ref="D34:E34" si="4">SUM(D35:D36)</f>
        <v>347349</v>
      </c>
      <c r="E34" s="11">
        <f t="shared" si="4"/>
        <v>19506</v>
      </c>
      <c r="F34" s="11">
        <f>SUM(F35:F36)</f>
        <v>201156</v>
      </c>
      <c r="G34" s="11">
        <f>SUM(G35:G36)</f>
        <v>126687</v>
      </c>
      <c r="H34" s="11">
        <f t="shared" ref="H34:K34" si="5">SUM(H35:H36)</f>
        <v>250792</v>
      </c>
      <c r="I34" s="11">
        <f t="shared" si="5"/>
        <v>12697</v>
      </c>
      <c r="J34" s="11">
        <f t="shared" si="5"/>
        <v>159760</v>
      </c>
      <c r="K34" s="11">
        <f t="shared" si="5"/>
        <v>78335</v>
      </c>
      <c r="L34" s="20">
        <f t="shared" si="0"/>
        <v>72.201733702990367</v>
      </c>
    </row>
    <row r="35" spans="1:12" ht="60.75" x14ac:dyDescent="0.25">
      <c r="A35" s="14"/>
      <c r="B35" s="7"/>
      <c r="C35" s="13" t="s">
        <v>22</v>
      </c>
      <c r="D35" s="11">
        <v>261717</v>
      </c>
      <c r="E35" s="11">
        <v>13505</v>
      </c>
      <c r="F35" s="11">
        <v>121525</v>
      </c>
      <c r="G35" s="11">
        <v>126687</v>
      </c>
      <c r="H35" s="11">
        <v>167017</v>
      </c>
      <c r="I35" s="11">
        <v>8346</v>
      </c>
      <c r="J35" s="11">
        <v>80336</v>
      </c>
      <c r="K35" s="11">
        <v>78335</v>
      </c>
      <c r="L35" s="20">
        <f t="shared" si="0"/>
        <v>63.815877455419404</v>
      </c>
    </row>
    <row r="36" spans="1:12" ht="60.75" x14ac:dyDescent="0.25">
      <c r="A36" s="14"/>
      <c r="B36" s="7"/>
      <c r="C36" s="13" t="s">
        <v>34</v>
      </c>
      <c r="D36" s="11">
        <v>85632</v>
      </c>
      <c r="E36" s="11">
        <v>6001</v>
      </c>
      <c r="F36" s="11">
        <v>79631</v>
      </c>
      <c r="G36" s="10"/>
      <c r="H36" s="11">
        <v>83775</v>
      </c>
      <c r="I36" s="11">
        <v>4351</v>
      </c>
      <c r="J36" s="11">
        <v>79424</v>
      </c>
      <c r="K36" s="11"/>
      <c r="L36" s="20">
        <f t="shared" si="0"/>
        <v>97.831418161434982</v>
      </c>
    </row>
    <row r="37" spans="1:12" ht="81" x14ac:dyDescent="0.25">
      <c r="A37" s="14"/>
      <c r="B37" s="7"/>
      <c r="C37" s="13" t="s">
        <v>19</v>
      </c>
      <c r="D37" s="11">
        <f>D38+D39</f>
        <v>50409</v>
      </c>
      <c r="E37" s="11">
        <f t="shared" ref="E37:I37" si="6">E38+E39</f>
        <v>50409</v>
      </c>
      <c r="F37" s="11"/>
      <c r="G37" s="11"/>
      <c r="H37" s="11">
        <f t="shared" si="6"/>
        <v>50409</v>
      </c>
      <c r="I37" s="11">
        <f t="shared" si="6"/>
        <v>50409</v>
      </c>
      <c r="J37" s="11"/>
      <c r="K37" s="11"/>
      <c r="L37" s="20">
        <f t="shared" si="0"/>
        <v>100</v>
      </c>
    </row>
    <row r="38" spans="1:12" ht="60.75" x14ac:dyDescent="0.25">
      <c r="A38" s="14"/>
      <c r="B38" s="7"/>
      <c r="C38" s="13" t="s">
        <v>5</v>
      </c>
      <c r="D38" s="11">
        <v>409</v>
      </c>
      <c r="E38" s="11">
        <v>409</v>
      </c>
      <c r="F38" s="11"/>
      <c r="G38" s="10"/>
      <c r="H38" s="11">
        <v>409</v>
      </c>
      <c r="I38" s="11">
        <v>409</v>
      </c>
      <c r="J38" s="11"/>
      <c r="K38" s="11"/>
      <c r="L38" s="20">
        <f t="shared" si="0"/>
        <v>100</v>
      </c>
    </row>
    <row r="39" spans="1:12" ht="40.5" x14ac:dyDescent="0.25">
      <c r="A39" s="14"/>
      <c r="B39" s="7"/>
      <c r="C39" s="13" t="s">
        <v>20</v>
      </c>
      <c r="D39" s="11">
        <v>50000</v>
      </c>
      <c r="E39" s="11">
        <v>50000</v>
      </c>
      <c r="F39" s="11"/>
      <c r="G39" s="10"/>
      <c r="H39" s="11">
        <v>50000</v>
      </c>
      <c r="I39" s="11">
        <v>50000</v>
      </c>
      <c r="J39" s="11"/>
      <c r="K39" s="11"/>
      <c r="L39" s="20">
        <f t="shared" si="0"/>
        <v>100</v>
      </c>
    </row>
    <row r="40" spans="1:12" ht="20.25" x14ac:dyDescent="0.25">
      <c r="A40" s="14">
        <v>5</v>
      </c>
      <c r="B40" s="7" t="s">
        <v>48</v>
      </c>
      <c r="C40" s="8" t="s">
        <v>51</v>
      </c>
      <c r="D40" s="9">
        <f>D41</f>
        <v>615</v>
      </c>
      <c r="E40" s="9"/>
      <c r="F40" s="9">
        <f t="shared" ref="F40:J40" si="7">F41</f>
        <v>615</v>
      </c>
      <c r="G40" s="9"/>
      <c r="H40" s="9">
        <f t="shared" si="7"/>
        <v>615</v>
      </c>
      <c r="I40" s="9"/>
      <c r="J40" s="9">
        <f t="shared" si="7"/>
        <v>615</v>
      </c>
      <c r="K40" s="9"/>
      <c r="L40" s="20">
        <f t="shared" si="0"/>
        <v>100</v>
      </c>
    </row>
    <row r="41" spans="1:12" ht="60.75" x14ac:dyDescent="0.25">
      <c r="A41" s="14"/>
      <c r="B41" s="7"/>
      <c r="C41" s="13" t="s">
        <v>33</v>
      </c>
      <c r="D41" s="11">
        <v>615</v>
      </c>
      <c r="E41" s="11"/>
      <c r="F41" s="11">
        <v>615</v>
      </c>
      <c r="G41" s="10"/>
      <c r="H41" s="11">
        <v>615</v>
      </c>
      <c r="I41" s="11"/>
      <c r="J41" s="11">
        <v>615</v>
      </c>
      <c r="K41" s="11"/>
      <c r="L41" s="20">
        <f t="shared" si="0"/>
        <v>100</v>
      </c>
    </row>
    <row r="42" spans="1:12" ht="20.25" x14ac:dyDescent="0.25">
      <c r="A42" s="14">
        <v>6</v>
      </c>
      <c r="B42" s="7" t="s">
        <v>42</v>
      </c>
      <c r="C42" s="8" t="s">
        <v>9</v>
      </c>
      <c r="D42" s="9">
        <f>D43</f>
        <v>32271</v>
      </c>
      <c r="E42" s="9"/>
      <c r="F42" s="9">
        <f t="shared" ref="F42:J42" si="8">F43</f>
        <v>32271</v>
      </c>
      <c r="G42" s="9"/>
      <c r="H42" s="9">
        <f t="shared" si="8"/>
        <v>31154</v>
      </c>
      <c r="I42" s="9"/>
      <c r="J42" s="9">
        <f t="shared" si="8"/>
        <v>31154</v>
      </c>
      <c r="K42" s="9"/>
      <c r="L42" s="20">
        <f t="shared" si="0"/>
        <v>96.538687986117566</v>
      </c>
    </row>
    <row r="43" spans="1:12" ht="60.75" x14ac:dyDescent="0.25">
      <c r="A43" s="17"/>
      <c r="B43" s="17"/>
      <c r="C43" s="13" t="s">
        <v>17</v>
      </c>
      <c r="D43" s="11">
        <v>32271</v>
      </c>
      <c r="E43" s="17"/>
      <c r="F43" s="11">
        <v>32271</v>
      </c>
      <c r="G43" s="17"/>
      <c r="H43" s="11">
        <v>31154</v>
      </c>
      <c r="I43" s="11"/>
      <c r="J43" s="11">
        <v>31154</v>
      </c>
      <c r="K43" s="11"/>
      <c r="L43" s="20">
        <f t="shared" si="0"/>
        <v>96.538687986117566</v>
      </c>
    </row>
    <row r="44" spans="1:12" ht="20.25" x14ac:dyDescent="0.25">
      <c r="A44" s="14">
        <v>7</v>
      </c>
      <c r="B44" s="7" t="s">
        <v>47</v>
      </c>
      <c r="C44" s="8" t="s">
        <v>55</v>
      </c>
      <c r="D44" s="9">
        <f>D45+D46</f>
        <v>127838</v>
      </c>
      <c r="E44" s="9">
        <f t="shared" ref="E44:J44" si="9">E45+E46</f>
        <v>24201</v>
      </c>
      <c r="F44" s="9">
        <f t="shared" si="9"/>
        <v>103637</v>
      </c>
      <c r="G44" s="9"/>
      <c r="H44" s="9">
        <f t="shared" si="9"/>
        <v>127835</v>
      </c>
      <c r="I44" s="9">
        <f t="shared" si="9"/>
        <v>24200</v>
      </c>
      <c r="J44" s="9">
        <f t="shared" si="9"/>
        <v>103635</v>
      </c>
      <c r="K44" s="9"/>
      <c r="L44" s="20">
        <f t="shared" si="0"/>
        <v>99.997653279932422</v>
      </c>
    </row>
    <row r="45" spans="1:12" ht="60.75" x14ac:dyDescent="0.25">
      <c r="A45" s="14"/>
      <c r="B45" s="7"/>
      <c r="C45" s="13" t="s">
        <v>2</v>
      </c>
      <c r="D45" s="11">
        <v>112612</v>
      </c>
      <c r="E45" s="11">
        <v>24201</v>
      </c>
      <c r="F45" s="11">
        <v>88411</v>
      </c>
      <c r="G45" s="10"/>
      <c r="H45" s="11">
        <v>112609</v>
      </c>
      <c r="I45" s="11">
        <v>24200</v>
      </c>
      <c r="J45" s="11">
        <v>88409</v>
      </c>
      <c r="K45" s="10"/>
      <c r="L45" s="20">
        <f t="shared" si="0"/>
        <v>99.99733598550776</v>
      </c>
    </row>
    <row r="46" spans="1:12" ht="60.75" x14ac:dyDescent="0.25">
      <c r="A46" s="14"/>
      <c r="B46" s="7"/>
      <c r="C46" s="13" t="s">
        <v>27</v>
      </c>
      <c r="D46" s="11">
        <v>15226</v>
      </c>
      <c r="E46" s="11"/>
      <c r="F46" s="11">
        <v>15226</v>
      </c>
      <c r="G46" s="10"/>
      <c r="H46" s="11">
        <v>15226</v>
      </c>
      <c r="I46" s="11"/>
      <c r="J46" s="11">
        <v>15226</v>
      </c>
      <c r="K46" s="10"/>
      <c r="L46" s="20">
        <f t="shared" si="0"/>
        <v>100</v>
      </c>
    </row>
    <row r="47" spans="1:12" ht="20.25" x14ac:dyDescent="0.25">
      <c r="A47" s="18"/>
      <c r="B47" s="14"/>
      <c r="C47" s="19" t="s">
        <v>40</v>
      </c>
      <c r="D47" s="9">
        <f t="shared" ref="D47:J47" si="10">D44+D42+D40+D31+D19+D29+D17</f>
        <v>1130101</v>
      </c>
      <c r="E47" s="9">
        <f t="shared" si="10"/>
        <v>415371</v>
      </c>
      <c r="F47" s="9">
        <f t="shared" si="10"/>
        <v>542263</v>
      </c>
      <c r="G47" s="9">
        <f t="shared" si="10"/>
        <v>172467</v>
      </c>
      <c r="H47" s="9">
        <f t="shared" si="10"/>
        <v>865675</v>
      </c>
      <c r="I47" s="9">
        <f t="shared" si="10"/>
        <v>342065</v>
      </c>
      <c r="J47" s="9">
        <f t="shared" si="10"/>
        <v>399724</v>
      </c>
      <c r="K47" s="9">
        <f>K44+K42+K40+K31+K19+K29+K17</f>
        <v>123886</v>
      </c>
      <c r="L47" s="20">
        <f t="shared" si="0"/>
        <v>76.601560391504833</v>
      </c>
    </row>
  </sheetData>
  <mergeCells count="17">
    <mergeCell ref="E13:G13"/>
    <mergeCell ref="F14:F16"/>
    <mergeCell ref="G14:G16"/>
    <mergeCell ref="L12:L16"/>
    <mergeCell ref="A10:L10"/>
    <mergeCell ref="A12:A16"/>
    <mergeCell ref="B12:B16"/>
    <mergeCell ref="I14:I16"/>
    <mergeCell ref="I13:K13"/>
    <mergeCell ref="J14:J16"/>
    <mergeCell ref="K14:K16"/>
    <mergeCell ref="E12:G12"/>
    <mergeCell ref="C12:C16"/>
    <mergeCell ref="D12:D16"/>
    <mergeCell ref="H12:H16"/>
    <mergeCell ref="I12:K12"/>
    <mergeCell ref="E14:E16"/>
  </mergeCells>
  <pageMargins left="0.7086111307144165" right="0.7086111307144165" top="0.74777776002883911" bottom="0.74777776002883911" header="0.31486111879348755" footer="0.31486111879348755"/>
  <pageSetup paperSize="9" scale="5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zoomScaleNormal="100" zoomScaleSheetLayoutView="75" workbookViewId="0"/>
  </sheetViews>
  <sheetFormatPr defaultColWidth="9.140625" defaultRowHeight="15" x14ac:dyDescent="0.25"/>
  <sheetData/>
  <pageMargins left="0.69986110925674438" right="0.69986110925674438" top="0.75" bottom="0.75" header="0.30000001192092896" footer="0.30000001192092896"/>
  <pageSetup fitToWidth="0" fitToHeight="0" orientation="portrait" draf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zoomScaleNormal="100" zoomScaleSheetLayoutView="75" workbookViewId="0"/>
  </sheetViews>
  <sheetFormatPr defaultColWidth="9.140625" defaultRowHeight="15" x14ac:dyDescent="0.25"/>
  <sheetData/>
  <pageMargins left="0.69986110925674438" right="0.69986110925674438" top="0.75" bottom="0.75" header="0.30000001192092896" footer="0.30000001192092896"/>
  <pageSetup fitToWidth="0" fitToHeight="0" orientation="portrait" draf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User</cp:lastModifiedBy>
  <cp:revision>2</cp:revision>
  <cp:lastPrinted>2020-04-29T09:09:11Z</cp:lastPrinted>
  <dcterms:created xsi:type="dcterms:W3CDTF">2020-04-28T11:10:30Z</dcterms:created>
  <dcterms:modified xsi:type="dcterms:W3CDTF">2020-04-29T09:09:39Z</dcterms:modified>
  <cp:version>0906.0100.01</cp:version>
</cp:coreProperties>
</file>