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definedNames>
    <definedName name="_xlnm.Print_Titles" localSheetId="0">Лист1!$18:$18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22" i="1" l="1"/>
  <c r="D79" i="1"/>
  <c r="C79" i="1"/>
  <c r="C22" i="1"/>
  <c r="D106" i="1" l="1"/>
  <c r="C106" i="1"/>
  <c r="D57" i="1" l="1"/>
  <c r="C57" i="1"/>
  <c r="D54" i="1" l="1"/>
  <c r="D53" i="1" s="1"/>
  <c r="C54" i="1"/>
  <c r="C53" i="1" s="1"/>
  <c r="D67" i="1" l="1"/>
  <c r="C67" i="1"/>
  <c r="D37" i="1"/>
  <c r="C37" i="1"/>
  <c r="D65" i="1" l="1"/>
  <c r="C65" i="1"/>
  <c r="D46" i="1"/>
  <c r="C46" i="1"/>
  <c r="D35" i="1" l="1"/>
  <c r="C35" i="1"/>
  <c r="D128" i="1" l="1"/>
  <c r="D126" i="1"/>
  <c r="D80" i="1"/>
  <c r="D78" i="1"/>
  <c r="D73" i="1"/>
  <c r="D71" i="1"/>
  <c r="D61" i="1"/>
  <c r="D60" i="1" s="1"/>
  <c r="D51" i="1"/>
  <c r="D40" i="1"/>
  <c r="D29" i="1"/>
  <c r="D28" i="1" s="1"/>
  <c r="D23" i="1"/>
  <c r="D20" i="1"/>
  <c r="D77" i="1" l="1"/>
  <c r="D76" i="1" s="1"/>
  <c r="D44" i="1"/>
  <c r="D75" i="1" s="1"/>
  <c r="D43" i="1"/>
  <c r="D130" i="1" l="1"/>
  <c r="D19" i="1"/>
  <c r="C128" i="1" l="1"/>
  <c r="C126" i="1"/>
  <c r="C80" i="1"/>
  <c r="C78" i="1"/>
  <c r="C73" i="1"/>
  <c r="C71" i="1"/>
  <c r="C61" i="1"/>
  <c r="C60" i="1" s="1"/>
  <c r="C51" i="1"/>
  <c r="C40" i="1"/>
  <c r="C29" i="1"/>
  <c r="C28" i="1" s="1"/>
  <c r="C23" i="1"/>
  <c r="C20" i="1"/>
  <c r="C43" i="1" l="1"/>
  <c r="C77" i="1"/>
  <c r="C76" i="1" s="1"/>
  <c r="C44" i="1"/>
  <c r="C75" i="1" s="1"/>
  <c r="C130" i="1" l="1"/>
  <c r="C19" i="1"/>
</calcChain>
</file>

<file path=xl/sharedStrings.xml><?xml version="1.0" encoding="utf-8"?>
<sst xmlns="http://schemas.openxmlformats.org/spreadsheetml/2006/main" count="237" uniqueCount="228">
  <si>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</si>
  <si>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</si>
  <si>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</si>
  <si>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</si>
  <si>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</si>
  <si>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</si>
  <si>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</si>
  <si>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</si>
  <si>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</si>
  <si>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</si>
  <si>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</si>
  <si>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</si>
  <si>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</si>
  <si>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</si>
  <si>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</si>
  <si>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</si>
  <si>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</si>
  <si>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</si>
  <si>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</si>
  <si>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</si>
  <si>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</si>
  <si>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</si>
  <si>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</si>
  <si>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</si>
  <si>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</si>
  <si>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</si>
  <si>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</si>
  <si>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</si>
  <si>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</si>
  <si>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</si>
  <si>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</si>
  <si>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</si>
  <si>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</si>
  <si>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</si>
  <si>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</si>
  <si>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</si>
  <si>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</si>
  <si>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</si>
  <si>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</si>
  <si>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</si>
  <si>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</si>
  <si>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</si>
  <si>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</si>
  <si>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</si>
  <si>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</si>
  <si>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</si>
  <si>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</si>
  <si>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</si>
  <si>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</si>
  <si>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</si>
  <si>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</si>
  <si>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</si>
  <si>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</si>
  <si>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</si>
  <si>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</si>
  <si>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</si>
  <si>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</si>
  <si>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</si>
  <si>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</si>
  <si>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</si>
  <si>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</si>
  <si>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</si>
  <si>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</si>
  <si>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</si>
  <si>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</si>
  <si>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</si>
  <si>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</si>
  <si>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</si>
  <si>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</si>
  <si>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</si>
  <si>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</si>
  <si>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</si>
  <si>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</si>
  <si>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</si>
  <si>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</si>
  <si>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</si>
  <si>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</si>
  <si>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</si>
  <si>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</si>
  <si>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</si>
  <si>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</si>
  <si>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</si>
  <si>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</si>
  <si>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</si>
  <si>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</si>
  <si>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</si>
  <si>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</si>
  <si>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</si>
  <si>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</si>
  <si>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</si>
  <si>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</si>
  <si>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</si>
  <si>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</si>
  <si>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</si>
  <si>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</si>
  <si>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</si>
  <si>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</si>
  <si>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</si>
  <si>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</si>
  <si>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</si>
  <si>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</si>
  <si>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</si>
  <si>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</si>
  <si>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</si>
  <si>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</si>
  <si>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</si>
  <si>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</si>
  <si>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</si>
  <si>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</si>
  <si>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</si>
  <si>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</si>
  <si>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</si>
  <si>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</si>
  <si>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</si>
  <si>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</si>
  <si>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Сумма на 2022 год,      тыс.руб.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</si>
  <si>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</si>
  <si>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</si>
  <si>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</si>
  <si>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</si>
  <si>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</si>
  <si>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</si>
  <si>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Доходы, получакмые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</si>
  <si>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</si>
  <si>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</si>
  <si>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</si>
  <si>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</si>
  <si>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Наро-Фоминского городского округа на плановый период 2022 и 2023 годов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</si>
  <si>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</si>
  <si>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</si>
  <si>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</si>
  <si>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</si>
  <si>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</si>
  <si>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</si>
  <si>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</si>
  <si>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</si>
  <si>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</si>
  <si>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00011610061040000140</t>
  </si>
  <si>
    <t>Дотации бюджетам городских округов на выравнивание бюджетной обеспеченности из бюджета субъекта Российской Федерации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</si>
  <si>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</si>
  <si>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01920220216046024150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</si>
  <si>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</si>
  <si>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</si>
  <si>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</si>
  <si>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02020225027040000150</t>
  </si>
  <si>
    <t>На 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деятельностьпо адаптированным основным общеобразовательным программам) условий для получения детьми-инвалидами качественного образования</t>
  </si>
  <si>
    <t>02020225169040000150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</si>
  <si>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</si>
  <si>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02020225208040000150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</si>
  <si>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</si>
  <si>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01920225242040000150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</si>
  <si>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</si>
  <si>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02020225304040000150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</si>
  <si>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</si>
  <si>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03320225497040000150</t>
  </si>
  <si>
    <t>На реализацию мероприятий по обеспечению жильем молодых семей</t>
  </si>
  <si>
    <t>01920225555040000150</t>
  </si>
  <si>
    <t>На реализацию программ формирования современной городской среды в части благоустройства общественных территорий</t>
  </si>
  <si>
    <t>03320229999046019150</t>
  </si>
  <si>
    <t>На реализацию мероприятий по улучшению жилищных условий многодетных семей</t>
  </si>
  <si>
    <t>01920229999046032150</t>
  </si>
  <si>
    <t>На капитальный ремонт, приобретение, монтаж и ввод в эксплуатацию объектов коммунальной инфраструктуры</t>
  </si>
  <si>
    <t>02520229999046048150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</si>
  <si>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</si>
  <si>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02020229999046060150</t>
  </si>
  <si>
    <t>На обеспечение организации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</si>
  <si>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00720229999046157150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</si>
  <si>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</si>
  <si>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02020229999046182150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</si>
  <si>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</si>
  <si>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02020229999046219150</t>
  </si>
  <si>
    <t>На мероприятия по организации отдыха детей в каникулярное время</t>
  </si>
  <si>
    <t>02020229999046226150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</si>
  <si>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</si>
  <si>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02020229999046227150</t>
  </si>
  <si>
    <t>02020229999046233150</t>
  </si>
  <si>
    <t>01920229999046263150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</si>
  <si>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</si>
  <si>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02020229999046277150</t>
  </si>
  <si>
    <t>На оснащение планшетными компьютерами общеобразовательных организаций в Московской области</t>
  </si>
  <si>
    <t>02020229999046278150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</si>
  <si>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</si>
  <si>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02020229999046287150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</si>
  <si>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</si>
  <si>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02020229999046288150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</si>
  <si>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</si>
  <si>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01920229999046408150</t>
  </si>
  <si>
    <t>На строительство и реконструкцию объектов коммунальной инфраструктуры</t>
  </si>
  <si>
    <t>01920230022046141150</t>
  </si>
  <si>
    <t>На предоставление гражданам  субсидий на оплату жилого помещения и коммунальных услуг</t>
  </si>
  <si>
    <t>01920230022046142150</t>
  </si>
  <si>
    <t>На обеспечение предоставления гражданам  субсидий на оплату жилого помещения и коммунальных услуг</t>
  </si>
  <si>
    <t>00720230024046068150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</si>
  <si>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</si>
  <si>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02620230024046070150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</si>
  <si>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</si>
  <si>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03320230024046083150</t>
  </si>
  <si>
    <t>На осуществление государственных полномочий Московской области в области земельных отношений</t>
  </si>
  <si>
    <t>01920230024046087150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</si>
  <si>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</si>
  <si>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02020230024046214150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</si>
  <si>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</si>
  <si>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02020230024046223150</t>
  </si>
  <si>
    <t>01920230024046267150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</si>
  <si>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</si>
  <si>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03320230024046282150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</si>
  <si>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</si>
  <si>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03320235082040000150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</si>
  <si>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</si>
  <si>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00720235120040000150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</si>
  <si>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</si>
  <si>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02020235303040000150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</si>
  <si>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</si>
  <si>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03320239999046069150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</si>
  <si>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</si>
  <si>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02620239999046071150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</si>
  <si>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</si>
  <si>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02020239999046211150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</si>
  <si>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</si>
  <si>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02020239999046212150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</si>
  <si>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</si>
  <si>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02020239999046220150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</si>
  <si>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</si>
  <si>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02020239999046221150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</si>
  <si>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</si>
  <si>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02020249999046276150</t>
  </si>
  <si>
    <t>На создание центров образования естественно-научной и технологической направленностей</t>
  </si>
  <si>
    <t>от _________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</si>
</sst>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1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0"/>
  <sheetViews>
    <sheetView tabSelected="1" topLeftCell="A125" zoomScaleNormal="100" workbookViewId="0">
      <selection activeCell="D106" sqref="D106"/>
    </sheetView>
  </sheetViews>
  <sheetFormatPr defaultRowHeight="13.2" x14ac:dyDescent="0.25"/>
  <cols>
    <col min="1" max="1" width="20.33203125" style="1" customWidth="1"/>
    <col min="2" max="2" width="54.109375" style="1" customWidth="1"/>
    <col min="3" max="3" width="10.109375" style="1" customWidth="1"/>
    <col min="4" max="4" width="10.21875" style="1" customWidth="1"/>
    <col min="5" max="16384" width="8.88671875" style="1"/>
  </cols>
  <sheetData>
    <row r="2" spans="1:4" x14ac:dyDescent="0.25">
      <c r="B2" s="20" t="s">
        <v>114</v>
      </c>
      <c r="C2" s="20"/>
      <c r="D2" s="20"/>
    </row>
    <row r="3" spans="1:4" x14ac:dyDescent="0.25">
      <c r="B3" s="20" t="s">
        <v>97</v>
      </c>
      <c r="C3" s="20"/>
      <c r="D3" s="20"/>
    </row>
    <row r="4" spans="1:4" x14ac:dyDescent="0.25">
      <c r="B4" s="20" t="s">
        <v>98</v>
      </c>
      <c r="C4" s="20"/>
      <c r="D4" s="20"/>
    </row>
    <row r="5" spans="1:4" x14ac:dyDescent="0.25">
      <c r="B5" s="20" t="s">
        <v>99</v>
      </c>
      <c r="C5" s="20"/>
      <c r="D5" s="20"/>
    </row>
    <row r="6" spans="1:4" x14ac:dyDescent="0.25">
      <c r="B6" s="20" t="s">
        <v>227</v>
      </c>
      <c r="C6" s="20"/>
      <c r="D6" s="20"/>
    </row>
    <row r="7" spans="1:4" x14ac:dyDescent="0.25">
      <c r="B7" s="16"/>
      <c r="C7" s="16"/>
      <c r="D7" s="16"/>
    </row>
    <row r="8" spans="1:4" x14ac:dyDescent="0.25">
      <c r="B8" s="20" t="s">
        <v>114</v>
      </c>
      <c r="C8" s="20"/>
      <c r="D8" s="20"/>
    </row>
    <row r="9" spans="1:4" x14ac:dyDescent="0.25">
      <c r="B9" s="20" t="s">
        <v>97</v>
      </c>
      <c r="C9" s="20"/>
      <c r="D9" s="20"/>
    </row>
    <row r="10" spans="1:4" x14ac:dyDescent="0.25">
      <c r="B10" s="20" t="s">
        <v>98</v>
      </c>
      <c r="C10" s="20"/>
      <c r="D10" s="20"/>
    </row>
    <row r="11" spans="1:4" x14ac:dyDescent="0.25">
      <c r="B11" s="20" t="s">
        <v>99</v>
      </c>
      <c r="C11" s="20"/>
      <c r="D11" s="20"/>
    </row>
    <row r="12" spans="1:4" x14ac:dyDescent="0.25">
      <c r="B12" s="20" t="s">
        <v>139</v>
      </c>
      <c r="C12" s="20"/>
      <c r="D12" s="20"/>
    </row>
    <row r="15" spans="1:4" x14ac:dyDescent="0.25">
      <c r="A15" s="19" t="s">
        <v>100</v>
      </c>
      <c r="B15" s="19"/>
      <c r="C15" s="19"/>
      <c r="D15" s="19"/>
    </row>
    <row r="16" spans="1:4" x14ac:dyDescent="0.25">
      <c r="A16" s="19" t="s">
        <v>127</v>
      </c>
      <c r="B16" s="19"/>
      <c r="C16" s="19"/>
      <c r="D16" s="19"/>
    </row>
    <row r="18" spans="1:4" ht="39.6" x14ac:dyDescent="0.25">
      <c r="A18" s="6" t="s">
        <v>0</v>
      </c>
      <c r="B18" s="6" t="s">
        <v>2</v>
      </c>
      <c r="C18" s="6" t="s">
        <v>115</v>
      </c>
      <c r="D18" s="6" t="s">
        <v>128</v>
      </c>
    </row>
    <row r="19" spans="1:4" s="4" customFormat="1" x14ac:dyDescent="0.25">
      <c r="A19" s="7" t="s">
        <v>1</v>
      </c>
      <c r="B19" s="6" t="s">
        <v>102</v>
      </c>
      <c r="C19" s="8">
        <f>C43+C75</f>
        <v>3343330</v>
      </c>
      <c r="D19" s="8">
        <f>D43+D75</f>
        <v>3439967</v>
      </c>
    </row>
    <row r="20" spans="1:4" s="4" customFormat="1" x14ac:dyDescent="0.25">
      <c r="A20" s="7" t="s">
        <v>3</v>
      </c>
      <c r="B20" s="9" t="s">
        <v>103</v>
      </c>
      <c r="C20" s="8">
        <f>C21+C22</f>
        <v>1612413</v>
      </c>
      <c r="D20" s="8">
        <f>D21+D22</f>
        <v>1645041</v>
      </c>
    </row>
    <row r="21" spans="1:4" ht="26.4" x14ac:dyDescent="0.25">
      <c r="A21" s="10" t="s">
        <v>4</v>
      </c>
      <c r="B21" s="11" t="s">
        <v>53</v>
      </c>
      <c r="C21" s="12">
        <v>732011</v>
      </c>
      <c r="D21" s="12">
        <v>763493</v>
      </c>
    </row>
    <row r="22" spans="1:4" ht="26.4" x14ac:dyDescent="0.25">
      <c r="A22" s="10" t="s">
        <v>4</v>
      </c>
      <c r="B22" s="11" t="s">
        <v>5</v>
      </c>
      <c r="C22" s="12">
        <f>970957-90555</f>
        <v>880402</v>
      </c>
      <c r="D22" s="12">
        <f>913031-31483</f>
        <v>881548</v>
      </c>
    </row>
    <row r="23" spans="1:4" s="4" customFormat="1" ht="26.4" x14ac:dyDescent="0.25">
      <c r="A23" s="7" t="s">
        <v>6</v>
      </c>
      <c r="B23" s="9" t="s">
        <v>104</v>
      </c>
      <c r="C23" s="8">
        <f>SUM(C24:C27)</f>
        <v>76802</v>
      </c>
      <c r="D23" s="8">
        <f>SUM(D24:D27)</f>
        <v>76187</v>
      </c>
    </row>
    <row r="24" spans="1:4" ht="66" x14ac:dyDescent="0.25">
      <c r="A24" s="15" t="s">
        <v>8</v>
      </c>
      <c r="B24" s="11" t="s">
        <v>7</v>
      </c>
      <c r="C24" s="12">
        <v>35307</v>
      </c>
      <c r="D24" s="12">
        <v>35273</v>
      </c>
    </row>
    <row r="25" spans="1:4" ht="79.2" x14ac:dyDescent="0.25">
      <c r="A25" s="15" t="s">
        <v>13</v>
      </c>
      <c r="B25" s="11" t="s">
        <v>9</v>
      </c>
      <c r="C25" s="12">
        <v>199</v>
      </c>
      <c r="D25" s="12">
        <v>197</v>
      </c>
    </row>
    <row r="26" spans="1:4" ht="66" x14ac:dyDescent="0.25">
      <c r="A26" s="15" t="s">
        <v>14</v>
      </c>
      <c r="B26" s="11" t="s">
        <v>10</v>
      </c>
      <c r="C26" s="12">
        <v>46325</v>
      </c>
      <c r="D26" s="12">
        <v>46132</v>
      </c>
    </row>
    <row r="27" spans="1:4" ht="66" x14ac:dyDescent="0.25">
      <c r="A27" s="15" t="s">
        <v>15</v>
      </c>
      <c r="B27" s="11" t="s">
        <v>11</v>
      </c>
      <c r="C27" s="12">
        <v>-5029</v>
      </c>
      <c r="D27" s="12">
        <v>-5415</v>
      </c>
    </row>
    <row r="28" spans="1:4" s="4" customFormat="1" x14ac:dyDescent="0.25">
      <c r="A28" s="7" t="s">
        <v>22</v>
      </c>
      <c r="B28" s="9" t="s">
        <v>12</v>
      </c>
      <c r="C28" s="8">
        <f>C29+C32+C33+C34</f>
        <v>554346</v>
      </c>
      <c r="D28" s="8">
        <f>D29+D32+D33+D34</f>
        <v>607794</v>
      </c>
    </row>
    <row r="29" spans="1:4" ht="39.6" x14ac:dyDescent="0.25">
      <c r="A29" s="10" t="s">
        <v>23</v>
      </c>
      <c r="B29" s="11" t="s">
        <v>16</v>
      </c>
      <c r="C29" s="12">
        <f>C30+C31</f>
        <v>462201</v>
      </c>
      <c r="D29" s="12">
        <f>D30+D31</f>
        <v>510400</v>
      </c>
    </row>
    <row r="30" spans="1:4" ht="26.4" x14ac:dyDescent="0.25">
      <c r="A30" s="10" t="s">
        <v>24</v>
      </c>
      <c r="B30" s="11" t="s">
        <v>17</v>
      </c>
      <c r="C30" s="12">
        <v>381778</v>
      </c>
      <c r="D30" s="12">
        <v>421590</v>
      </c>
    </row>
    <row r="31" spans="1:4" ht="55.8" customHeight="1" x14ac:dyDescent="0.25">
      <c r="A31" s="10" t="s">
        <v>25</v>
      </c>
      <c r="B31" s="11" t="s">
        <v>105</v>
      </c>
      <c r="C31" s="12">
        <v>80423</v>
      </c>
      <c r="D31" s="12">
        <v>88810</v>
      </c>
    </row>
    <row r="32" spans="1:4" ht="13.2" hidden="1" customHeight="1" x14ac:dyDescent="0.25">
      <c r="A32" s="10" t="s">
        <v>26</v>
      </c>
      <c r="B32" s="11" t="s">
        <v>18</v>
      </c>
      <c r="C32" s="12"/>
      <c r="D32" s="12"/>
    </row>
    <row r="33" spans="1:4" x14ac:dyDescent="0.25">
      <c r="A33" s="10" t="s">
        <v>27</v>
      </c>
      <c r="B33" s="11" t="s">
        <v>19</v>
      </c>
      <c r="C33" s="12">
        <v>877</v>
      </c>
      <c r="D33" s="12">
        <v>1905</v>
      </c>
    </row>
    <row r="34" spans="1:4" ht="26.4" x14ac:dyDescent="0.25">
      <c r="A34" s="10" t="s">
        <v>28</v>
      </c>
      <c r="B34" s="11" t="s">
        <v>20</v>
      </c>
      <c r="C34" s="12">
        <v>91268</v>
      </c>
      <c r="D34" s="12">
        <v>95489</v>
      </c>
    </row>
    <row r="35" spans="1:4" s="4" customFormat="1" x14ac:dyDescent="0.25">
      <c r="A35" s="7" t="s">
        <v>116</v>
      </c>
      <c r="B35" s="9" t="s">
        <v>21</v>
      </c>
      <c r="C35" s="8">
        <f>SUM(C36:C37)</f>
        <v>734656</v>
      </c>
      <c r="D35" s="8">
        <f>SUM(D36:D37)</f>
        <v>744633</v>
      </c>
    </row>
    <row r="36" spans="1:4" ht="39.6" x14ac:dyDescent="0.25">
      <c r="A36" s="10" t="s">
        <v>32</v>
      </c>
      <c r="B36" s="11" t="s">
        <v>29</v>
      </c>
      <c r="C36" s="12">
        <v>199531</v>
      </c>
      <c r="D36" s="12">
        <v>209508</v>
      </c>
    </row>
    <row r="37" spans="1:4" x14ac:dyDescent="0.25">
      <c r="A37" s="7" t="s">
        <v>118</v>
      </c>
      <c r="B37" s="9" t="s">
        <v>119</v>
      </c>
      <c r="C37" s="8">
        <f>C38+C39</f>
        <v>535125</v>
      </c>
      <c r="D37" s="8">
        <f>D38+D39</f>
        <v>535125</v>
      </c>
    </row>
    <row r="38" spans="1:4" ht="26.4" x14ac:dyDescent="0.25">
      <c r="A38" s="10" t="s">
        <v>33</v>
      </c>
      <c r="B38" s="11" t="s">
        <v>30</v>
      </c>
      <c r="C38" s="12">
        <v>285489</v>
      </c>
      <c r="D38" s="12">
        <v>285489</v>
      </c>
    </row>
    <row r="39" spans="1:4" ht="26.4" x14ac:dyDescent="0.25">
      <c r="A39" s="10" t="s">
        <v>34</v>
      </c>
      <c r="B39" s="11" t="s">
        <v>31</v>
      </c>
      <c r="C39" s="12">
        <v>249636</v>
      </c>
      <c r="D39" s="12">
        <v>249636</v>
      </c>
    </row>
    <row r="40" spans="1:4" s="4" customFormat="1" x14ac:dyDescent="0.25">
      <c r="A40" s="7" t="s">
        <v>38</v>
      </c>
      <c r="B40" s="9" t="s">
        <v>35</v>
      </c>
      <c r="C40" s="8">
        <f>SUM(C41:C42)</f>
        <v>28734</v>
      </c>
      <c r="D40" s="8">
        <f>SUM(D41:D42)</f>
        <v>29874</v>
      </c>
    </row>
    <row r="41" spans="1:4" ht="39.6" x14ac:dyDescent="0.25">
      <c r="A41" s="10" t="s">
        <v>39</v>
      </c>
      <c r="B41" s="11" t="s">
        <v>117</v>
      </c>
      <c r="C41" s="12">
        <v>28494</v>
      </c>
      <c r="D41" s="12">
        <v>29634</v>
      </c>
    </row>
    <row r="42" spans="1:4" ht="26.4" x14ac:dyDescent="0.25">
      <c r="A42" s="10" t="s">
        <v>40</v>
      </c>
      <c r="B42" s="11" t="s">
        <v>36</v>
      </c>
      <c r="C42" s="12">
        <v>240</v>
      </c>
      <c r="D42" s="12">
        <v>240</v>
      </c>
    </row>
    <row r="43" spans="1:4" s="4" customFormat="1" x14ac:dyDescent="0.25">
      <c r="A43" s="7"/>
      <c r="B43" s="9" t="s">
        <v>37</v>
      </c>
      <c r="C43" s="8">
        <f>C20+C23+C28+C35+C40</f>
        <v>3006951</v>
      </c>
      <c r="D43" s="8">
        <f>D20+D23+D28+D35+D40</f>
        <v>3103529</v>
      </c>
    </row>
    <row r="44" spans="1:4" s="4" customFormat="1" ht="26.4" x14ac:dyDescent="0.25">
      <c r="A44" s="7" t="s">
        <v>46</v>
      </c>
      <c r="B44" s="9" t="s">
        <v>41</v>
      </c>
      <c r="C44" s="8">
        <f>C45+C46+C51+C53</f>
        <v>229971</v>
      </c>
      <c r="D44" s="8">
        <f>D45+D46+D51+D53</f>
        <v>231189</v>
      </c>
    </row>
    <row r="45" spans="1:4" s="4" customFormat="1" ht="52.2" customHeight="1" x14ac:dyDescent="0.25">
      <c r="A45" s="7" t="s">
        <v>47</v>
      </c>
      <c r="B45" s="9" t="s">
        <v>42</v>
      </c>
      <c r="C45" s="8">
        <v>1000</v>
      </c>
      <c r="D45" s="8">
        <v>1000</v>
      </c>
    </row>
    <row r="46" spans="1:4" s="4" customFormat="1" ht="79.2" x14ac:dyDescent="0.25">
      <c r="A46" s="7" t="s">
        <v>48</v>
      </c>
      <c r="B46" s="9" t="s">
        <v>43</v>
      </c>
      <c r="C46" s="8">
        <f>C47+C49+C48+C50</f>
        <v>186071</v>
      </c>
      <c r="D46" s="8">
        <f>D47+D49+D48+D50</f>
        <v>187789</v>
      </c>
    </row>
    <row r="47" spans="1:4" ht="66" x14ac:dyDescent="0.25">
      <c r="A47" s="10" t="s">
        <v>49</v>
      </c>
      <c r="B47" s="11" t="s">
        <v>44</v>
      </c>
      <c r="C47" s="12">
        <v>142944</v>
      </c>
      <c r="D47" s="12">
        <v>142944</v>
      </c>
    </row>
    <row r="48" spans="1:4" ht="66" x14ac:dyDescent="0.25">
      <c r="A48" s="10" t="s">
        <v>120</v>
      </c>
      <c r="B48" s="11" t="s">
        <v>122</v>
      </c>
      <c r="C48" s="12">
        <v>19469</v>
      </c>
      <c r="D48" s="12">
        <v>20248</v>
      </c>
    </row>
    <row r="49" spans="1:4" ht="26.4" x14ac:dyDescent="0.25">
      <c r="A49" s="10" t="s">
        <v>50</v>
      </c>
      <c r="B49" s="11" t="s">
        <v>45</v>
      </c>
      <c r="C49" s="12">
        <v>23458</v>
      </c>
      <c r="D49" s="12">
        <v>24397</v>
      </c>
    </row>
    <row r="50" spans="1:4" ht="92.4" x14ac:dyDescent="0.25">
      <c r="A50" s="10" t="s">
        <v>121</v>
      </c>
      <c r="B50" s="11" t="s">
        <v>123</v>
      </c>
      <c r="C50" s="12">
        <v>200</v>
      </c>
      <c r="D50" s="12">
        <v>200</v>
      </c>
    </row>
    <row r="51" spans="1:4" s="4" customFormat="1" ht="26.4" x14ac:dyDescent="0.25">
      <c r="A51" s="7" t="s">
        <v>54</v>
      </c>
      <c r="B51" s="9" t="s">
        <v>51</v>
      </c>
      <c r="C51" s="8">
        <f>C52</f>
        <v>1500</v>
      </c>
      <c r="D51" s="8">
        <f>D52</f>
        <v>1500</v>
      </c>
    </row>
    <row r="52" spans="1:4" ht="39.6" x14ac:dyDescent="0.25">
      <c r="A52" s="10" t="s">
        <v>55</v>
      </c>
      <c r="B52" s="11" t="s">
        <v>52</v>
      </c>
      <c r="C52" s="12">
        <v>1500</v>
      </c>
      <c r="D52" s="12">
        <v>1500</v>
      </c>
    </row>
    <row r="53" spans="1:4" s="4" customFormat="1" ht="82.2" customHeight="1" x14ac:dyDescent="0.25">
      <c r="A53" s="7" t="s">
        <v>56</v>
      </c>
      <c r="B53" s="9" t="s">
        <v>57</v>
      </c>
      <c r="C53" s="8">
        <f>C54+C57</f>
        <v>41400</v>
      </c>
      <c r="D53" s="8">
        <f>D54+D57</f>
        <v>40900</v>
      </c>
    </row>
    <row r="54" spans="1:4" ht="66" x14ac:dyDescent="0.25">
      <c r="A54" s="10" t="s">
        <v>58</v>
      </c>
      <c r="B54" s="11" t="s">
        <v>59</v>
      </c>
      <c r="C54" s="12">
        <f>C55+C56</f>
        <v>30500</v>
      </c>
      <c r="D54" s="12">
        <f>D55+D56</f>
        <v>30000</v>
      </c>
    </row>
    <row r="55" spans="1:4" s="5" customFormat="1" x14ac:dyDescent="0.25">
      <c r="A55" s="13" t="s">
        <v>58</v>
      </c>
      <c r="B55" s="14" t="s">
        <v>113</v>
      </c>
      <c r="C55" s="12">
        <v>28500</v>
      </c>
      <c r="D55" s="12">
        <v>28000</v>
      </c>
    </row>
    <row r="56" spans="1:4" s="5" customFormat="1" x14ac:dyDescent="0.25">
      <c r="A56" s="13" t="s">
        <v>58</v>
      </c>
      <c r="B56" s="14" t="s">
        <v>124</v>
      </c>
      <c r="C56" s="12">
        <v>2000</v>
      </c>
      <c r="D56" s="12">
        <v>2000</v>
      </c>
    </row>
    <row r="57" spans="1:4" s="5" customFormat="1" ht="79.2" x14ac:dyDescent="0.25">
      <c r="A57" s="10" t="s">
        <v>131</v>
      </c>
      <c r="B57" s="11" t="s">
        <v>132</v>
      </c>
      <c r="C57" s="12">
        <f>C58+C59</f>
        <v>10900</v>
      </c>
      <c r="D57" s="12">
        <f>D58+D59</f>
        <v>10900</v>
      </c>
    </row>
    <row r="58" spans="1:4" s="5" customFormat="1" ht="26.4" x14ac:dyDescent="0.25">
      <c r="A58" s="13" t="s">
        <v>131</v>
      </c>
      <c r="B58" s="14" t="s">
        <v>133</v>
      </c>
      <c r="C58" s="12">
        <v>2900</v>
      </c>
      <c r="D58" s="12">
        <v>2900</v>
      </c>
    </row>
    <row r="59" spans="1:4" s="5" customFormat="1" x14ac:dyDescent="0.25">
      <c r="A59" s="13" t="s">
        <v>131</v>
      </c>
      <c r="B59" s="14" t="s">
        <v>60</v>
      </c>
      <c r="C59" s="12">
        <v>8000</v>
      </c>
      <c r="D59" s="12">
        <v>8000</v>
      </c>
    </row>
    <row r="60" spans="1:4" s="4" customFormat="1" x14ac:dyDescent="0.25">
      <c r="A60" s="7" t="s">
        <v>62</v>
      </c>
      <c r="B60" s="9" t="s">
        <v>61</v>
      </c>
      <c r="C60" s="8">
        <f>C61</f>
        <v>8424</v>
      </c>
      <c r="D60" s="8">
        <f>D61</f>
        <v>8424</v>
      </c>
    </row>
    <row r="61" spans="1:4" x14ac:dyDescent="0.25">
      <c r="A61" s="10" t="s">
        <v>64</v>
      </c>
      <c r="B61" s="11" t="s">
        <v>63</v>
      </c>
      <c r="C61" s="8">
        <f>SUM(C62:C64)</f>
        <v>8424</v>
      </c>
      <c r="D61" s="8">
        <f>SUM(D62:D64)</f>
        <v>8424</v>
      </c>
    </row>
    <row r="62" spans="1:4" ht="26.4" x14ac:dyDescent="0.25">
      <c r="A62" s="10" t="s">
        <v>66</v>
      </c>
      <c r="B62" s="11" t="s">
        <v>65</v>
      </c>
      <c r="C62" s="12">
        <v>1702</v>
      </c>
      <c r="D62" s="12">
        <v>1702</v>
      </c>
    </row>
    <row r="63" spans="1:4" x14ac:dyDescent="0.25">
      <c r="A63" s="10" t="s">
        <v>67</v>
      </c>
      <c r="B63" s="11" t="s">
        <v>68</v>
      </c>
      <c r="C63" s="12">
        <v>354</v>
      </c>
      <c r="D63" s="12">
        <v>354</v>
      </c>
    </row>
    <row r="64" spans="1:4" x14ac:dyDescent="0.25">
      <c r="A64" s="10" t="s">
        <v>69</v>
      </c>
      <c r="B64" s="11" t="s">
        <v>70</v>
      </c>
      <c r="C64" s="12">
        <v>6368</v>
      </c>
      <c r="D64" s="12">
        <v>6368</v>
      </c>
    </row>
    <row r="65" spans="1:4" ht="26.4" x14ac:dyDescent="0.25">
      <c r="A65" s="7" t="s">
        <v>125</v>
      </c>
      <c r="B65" s="9" t="s">
        <v>126</v>
      </c>
      <c r="C65" s="8">
        <f>C66</f>
        <v>3000</v>
      </c>
      <c r="D65" s="8">
        <f>D66</f>
        <v>3000</v>
      </c>
    </row>
    <row r="66" spans="1:4" ht="26.4" x14ac:dyDescent="0.25">
      <c r="A66" s="10" t="s">
        <v>134</v>
      </c>
      <c r="B66" s="11" t="s">
        <v>135</v>
      </c>
      <c r="C66" s="12">
        <v>3000</v>
      </c>
      <c r="D66" s="12">
        <v>3000</v>
      </c>
    </row>
    <row r="67" spans="1:4" s="4" customFormat="1" ht="25.8" customHeight="1" x14ac:dyDescent="0.25">
      <c r="A67" s="7" t="s">
        <v>71</v>
      </c>
      <c r="B67" s="9" t="s">
        <v>72</v>
      </c>
      <c r="C67" s="8">
        <f>SUM(C68:C70)</f>
        <v>93752</v>
      </c>
      <c r="D67" s="8">
        <f>SUM(D68:D70)</f>
        <v>92594</v>
      </c>
    </row>
    <row r="68" spans="1:4" ht="79.2" x14ac:dyDescent="0.25">
      <c r="A68" s="10" t="s">
        <v>74</v>
      </c>
      <c r="B68" s="11" t="s">
        <v>73</v>
      </c>
      <c r="C68" s="12">
        <v>28752</v>
      </c>
      <c r="D68" s="12">
        <v>27594</v>
      </c>
    </row>
    <row r="69" spans="1:4" ht="39.6" x14ac:dyDescent="0.25">
      <c r="A69" s="10" t="s">
        <v>75</v>
      </c>
      <c r="B69" s="11" t="s">
        <v>76</v>
      </c>
      <c r="C69" s="12">
        <v>15000</v>
      </c>
      <c r="D69" s="12">
        <v>15000</v>
      </c>
    </row>
    <row r="70" spans="1:4" ht="66" x14ac:dyDescent="0.25">
      <c r="A70" s="10" t="s">
        <v>129</v>
      </c>
      <c r="B70" s="11" t="s">
        <v>130</v>
      </c>
      <c r="C70" s="12">
        <v>50000</v>
      </c>
      <c r="D70" s="12">
        <v>50000</v>
      </c>
    </row>
    <row r="71" spans="1:4" s="4" customFormat="1" x14ac:dyDescent="0.25">
      <c r="A71" s="7" t="s">
        <v>78</v>
      </c>
      <c r="B71" s="9" t="s">
        <v>77</v>
      </c>
      <c r="C71" s="8">
        <f>C72</f>
        <v>1232</v>
      </c>
      <c r="D71" s="8">
        <f>D72</f>
        <v>1231</v>
      </c>
    </row>
    <row r="72" spans="1:4" ht="136.80000000000001" customHeight="1" x14ac:dyDescent="0.25">
      <c r="A72" s="10" t="s">
        <v>137</v>
      </c>
      <c r="B72" s="11" t="s">
        <v>136</v>
      </c>
      <c r="C72" s="12">
        <v>1232</v>
      </c>
      <c r="D72" s="12">
        <v>1231</v>
      </c>
    </row>
    <row r="73" spans="1:4" s="4" customFormat="1" hidden="1" x14ac:dyDescent="0.25">
      <c r="A73" s="7" t="s">
        <v>80</v>
      </c>
      <c r="B73" s="9" t="s">
        <v>79</v>
      </c>
      <c r="C73" s="8">
        <f>C74</f>
        <v>0</v>
      </c>
      <c r="D73" s="8">
        <f>D74</f>
        <v>0</v>
      </c>
    </row>
    <row r="74" spans="1:4" hidden="1" x14ac:dyDescent="0.25">
      <c r="A74" s="10" t="s">
        <v>81</v>
      </c>
      <c r="B74" s="11" t="s">
        <v>82</v>
      </c>
      <c r="C74" s="12"/>
      <c r="D74" s="12"/>
    </row>
    <row r="75" spans="1:4" s="4" customFormat="1" x14ac:dyDescent="0.25">
      <c r="A75" s="7"/>
      <c r="B75" s="9" t="s">
        <v>83</v>
      </c>
      <c r="C75" s="8">
        <f>C44+C60+C67+C71+C73+C65</f>
        <v>336379</v>
      </c>
      <c r="D75" s="8">
        <f>D44+D60+D67+D71+D73+D65</f>
        <v>336438</v>
      </c>
    </row>
    <row r="76" spans="1:4" s="4" customFormat="1" x14ac:dyDescent="0.25">
      <c r="A76" s="7" t="s">
        <v>85</v>
      </c>
      <c r="B76" s="9" t="s">
        <v>84</v>
      </c>
      <c r="C76" s="8">
        <f>C77+C128</f>
        <v>4163681</v>
      </c>
      <c r="D76" s="8">
        <f>D77+D128</f>
        <v>3225470</v>
      </c>
    </row>
    <row r="77" spans="1:4" s="4" customFormat="1" ht="26.4" x14ac:dyDescent="0.25">
      <c r="A77" s="7" t="s">
        <v>86</v>
      </c>
      <c r="B77" s="9" t="s">
        <v>87</v>
      </c>
      <c r="C77" s="8">
        <f>C78+C80+C106+C126</f>
        <v>4163681</v>
      </c>
      <c r="D77" s="8">
        <f>D78+D80+D106+D126</f>
        <v>3225470</v>
      </c>
    </row>
    <row r="78" spans="1:4" s="4" customFormat="1" ht="26.4" x14ac:dyDescent="0.25">
      <c r="A78" s="7" t="s">
        <v>88</v>
      </c>
      <c r="B78" s="9" t="s">
        <v>106</v>
      </c>
      <c r="C78" s="8">
        <f>C79</f>
        <v>1371</v>
      </c>
      <c r="D78" s="8">
        <f>D79</f>
        <v>3342</v>
      </c>
    </row>
    <row r="79" spans="1:4" ht="39.6" x14ac:dyDescent="0.25">
      <c r="A79" s="10" t="s">
        <v>89</v>
      </c>
      <c r="B79" s="11" t="s">
        <v>138</v>
      </c>
      <c r="C79" s="12">
        <f>1574-203</f>
        <v>1371</v>
      </c>
      <c r="D79" s="12">
        <f>144+3198</f>
        <v>3342</v>
      </c>
    </row>
    <row r="80" spans="1:4" s="4" customFormat="1" ht="26.4" x14ac:dyDescent="0.25">
      <c r="A80" s="7" t="s">
        <v>90</v>
      </c>
      <c r="B80" s="9" t="s">
        <v>107</v>
      </c>
      <c r="C80" s="8">
        <f>SUM(C81:C105)</f>
        <v>1705036</v>
      </c>
      <c r="D80" s="8">
        <f>SUM(D81:D105)</f>
        <v>769512</v>
      </c>
    </row>
    <row r="81" spans="1:6" ht="26.4" x14ac:dyDescent="0.25">
      <c r="A81" s="15" t="s">
        <v>140</v>
      </c>
      <c r="B81" s="11" t="s">
        <v>141</v>
      </c>
      <c r="C81" s="12">
        <v>53542</v>
      </c>
      <c r="D81" s="12">
        <v>55755</v>
      </c>
    </row>
    <row r="82" spans="1:6" ht="52.8" x14ac:dyDescent="0.25">
      <c r="A82" s="15" t="s">
        <v>142</v>
      </c>
      <c r="B82" s="11" t="s">
        <v>143</v>
      </c>
      <c r="C82" s="12">
        <v>1171</v>
      </c>
      <c r="D82" s="12"/>
    </row>
    <row r="83" spans="1:6" ht="92.4" x14ac:dyDescent="0.25">
      <c r="A83" s="15" t="s">
        <v>144</v>
      </c>
      <c r="B83" s="11" t="s">
        <v>145</v>
      </c>
      <c r="C83" s="12">
        <v>2499</v>
      </c>
      <c r="D83" s="12">
        <v>2776</v>
      </c>
    </row>
    <row r="84" spans="1:6" ht="52.8" x14ac:dyDescent="0.25">
      <c r="A84" s="15" t="s">
        <v>146</v>
      </c>
      <c r="B84" s="11" t="s">
        <v>147</v>
      </c>
      <c r="C84" s="12">
        <v>4707</v>
      </c>
      <c r="D84" s="12">
        <v>6275</v>
      </c>
    </row>
    <row r="85" spans="1:6" ht="79.2" x14ac:dyDescent="0.25">
      <c r="A85" s="15" t="s">
        <v>148</v>
      </c>
      <c r="B85" s="11" t="s">
        <v>149</v>
      </c>
      <c r="C85" s="12">
        <v>24637</v>
      </c>
      <c r="D85" s="12"/>
    </row>
    <row r="86" spans="1:6" ht="39.6" x14ac:dyDescent="0.25">
      <c r="A86" s="15" t="s">
        <v>150</v>
      </c>
      <c r="B86" s="17" t="s">
        <v>151</v>
      </c>
      <c r="C86" s="12">
        <v>1160531</v>
      </c>
      <c r="D86" s="12"/>
    </row>
    <row r="87" spans="1:6" ht="39.6" x14ac:dyDescent="0.25">
      <c r="A87" s="15" t="s">
        <v>152</v>
      </c>
      <c r="B87" s="11" t="s">
        <v>153</v>
      </c>
      <c r="C87" s="12">
        <v>91388</v>
      </c>
      <c r="D87" s="12">
        <v>89890</v>
      </c>
    </row>
    <row r="88" spans="1:6" ht="26.4" x14ac:dyDescent="0.25">
      <c r="A88" s="15" t="s">
        <v>154</v>
      </c>
      <c r="B88" s="11" t="s">
        <v>155</v>
      </c>
      <c r="C88" s="12">
        <v>7542</v>
      </c>
      <c r="D88" s="12">
        <v>5264</v>
      </c>
      <c r="F88" s="18"/>
    </row>
    <row r="89" spans="1:6" ht="26.4" x14ac:dyDescent="0.25">
      <c r="A89" s="15" t="s">
        <v>156</v>
      </c>
      <c r="B89" s="11" t="s">
        <v>157</v>
      </c>
      <c r="C89" s="12"/>
      <c r="D89" s="12">
        <v>153009</v>
      </c>
    </row>
    <row r="90" spans="1:6" ht="26.4" x14ac:dyDescent="0.25">
      <c r="A90" s="15" t="s">
        <v>158</v>
      </c>
      <c r="B90" s="11" t="s">
        <v>159</v>
      </c>
      <c r="C90" s="12"/>
      <c r="D90" s="12">
        <v>11290</v>
      </c>
    </row>
    <row r="91" spans="1:6" ht="26.4" x14ac:dyDescent="0.25">
      <c r="A91" s="15" t="s">
        <v>160</v>
      </c>
      <c r="B91" s="11" t="s">
        <v>161</v>
      </c>
      <c r="C91" s="12">
        <v>56959</v>
      </c>
      <c r="D91" s="12">
        <v>82782</v>
      </c>
    </row>
    <row r="92" spans="1:6" ht="39.6" x14ac:dyDescent="0.25">
      <c r="A92" s="15" t="s">
        <v>162</v>
      </c>
      <c r="B92" s="11" t="s">
        <v>163</v>
      </c>
      <c r="C92" s="12">
        <v>7270</v>
      </c>
      <c r="D92" s="12"/>
    </row>
    <row r="93" spans="1:6" ht="66" x14ac:dyDescent="0.25">
      <c r="A93" s="15" t="s">
        <v>164</v>
      </c>
      <c r="B93" s="11" t="s">
        <v>165</v>
      </c>
      <c r="C93" s="12">
        <v>716</v>
      </c>
      <c r="D93" s="12">
        <v>751</v>
      </c>
    </row>
    <row r="94" spans="1:6" ht="39.6" x14ac:dyDescent="0.25">
      <c r="A94" s="15" t="s">
        <v>166</v>
      </c>
      <c r="B94" s="11" t="s">
        <v>167</v>
      </c>
      <c r="C94" s="12">
        <v>74866</v>
      </c>
      <c r="D94" s="12">
        <v>77694</v>
      </c>
    </row>
    <row r="95" spans="1:6" ht="105.6" x14ac:dyDescent="0.25">
      <c r="A95" s="15" t="s">
        <v>168</v>
      </c>
      <c r="B95" s="11" t="s">
        <v>169</v>
      </c>
      <c r="C95" s="12">
        <v>1825</v>
      </c>
      <c r="D95" s="12"/>
    </row>
    <row r="96" spans="1:6" ht="26.4" x14ac:dyDescent="0.25">
      <c r="A96" s="15" t="s">
        <v>170</v>
      </c>
      <c r="B96" s="11" t="s">
        <v>171</v>
      </c>
      <c r="C96" s="12">
        <v>7298</v>
      </c>
      <c r="D96" s="12">
        <v>7298</v>
      </c>
    </row>
    <row r="97" spans="1:4" ht="39.6" x14ac:dyDescent="0.25">
      <c r="A97" s="15" t="s">
        <v>172</v>
      </c>
      <c r="B97" s="11" t="s">
        <v>173</v>
      </c>
      <c r="C97" s="12">
        <v>1680</v>
      </c>
      <c r="D97" s="12">
        <v>5040</v>
      </c>
    </row>
    <row r="98" spans="1:4" ht="52.8" x14ac:dyDescent="0.25">
      <c r="A98" s="15" t="s">
        <v>174</v>
      </c>
      <c r="B98" s="11" t="s">
        <v>110</v>
      </c>
      <c r="C98" s="12">
        <v>4458</v>
      </c>
      <c r="D98" s="12">
        <v>4458</v>
      </c>
    </row>
    <row r="99" spans="1:4" ht="52.8" x14ac:dyDescent="0.25">
      <c r="A99" s="15" t="s">
        <v>175</v>
      </c>
      <c r="B99" s="11" t="s">
        <v>111</v>
      </c>
      <c r="C99" s="12">
        <v>23967</v>
      </c>
      <c r="D99" s="12">
        <v>23967</v>
      </c>
    </row>
    <row r="100" spans="1:4" ht="39.6" x14ac:dyDescent="0.25">
      <c r="A100" s="15" t="s">
        <v>176</v>
      </c>
      <c r="B100" s="11" t="s">
        <v>177</v>
      </c>
      <c r="C100" s="12">
        <v>75590</v>
      </c>
      <c r="D100" s="12">
        <v>17939</v>
      </c>
    </row>
    <row r="101" spans="1:4" ht="26.4" x14ac:dyDescent="0.25">
      <c r="A101" s="15" t="s">
        <v>178</v>
      </c>
      <c r="B101" s="11" t="s">
        <v>179</v>
      </c>
      <c r="C101" s="12">
        <v>3138</v>
      </c>
      <c r="D101" s="12"/>
    </row>
    <row r="102" spans="1:4" ht="39.6" x14ac:dyDescent="0.25">
      <c r="A102" s="15" t="s">
        <v>180</v>
      </c>
      <c r="B102" s="11" t="s">
        <v>181</v>
      </c>
      <c r="C102" s="12">
        <v>15487</v>
      </c>
      <c r="D102" s="12"/>
    </row>
    <row r="103" spans="1:4" ht="66" x14ac:dyDescent="0.25">
      <c r="A103" s="15" t="s">
        <v>182</v>
      </c>
      <c r="B103" s="11" t="s">
        <v>183</v>
      </c>
      <c r="C103" s="12">
        <v>44736</v>
      </c>
      <c r="D103" s="12">
        <v>44736</v>
      </c>
    </row>
    <row r="104" spans="1:4" ht="39.6" x14ac:dyDescent="0.25">
      <c r="A104" s="15" t="s">
        <v>184</v>
      </c>
      <c r="B104" s="11" t="s">
        <v>185</v>
      </c>
      <c r="C104" s="12">
        <v>4744</v>
      </c>
      <c r="D104" s="12">
        <v>4744</v>
      </c>
    </row>
    <row r="105" spans="1:4" ht="26.4" x14ac:dyDescent="0.25">
      <c r="A105" s="15" t="s">
        <v>186</v>
      </c>
      <c r="B105" s="11" t="s">
        <v>187</v>
      </c>
      <c r="C105" s="12">
        <v>36285</v>
      </c>
      <c r="D105" s="12">
        <f>137062+38782</f>
        <v>175844</v>
      </c>
    </row>
    <row r="106" spans="1:4" s="4" customFormat="1" ht="26.4" x14ac:dyDescent="0.25">
      <c r="A106" s="7" t="s">
        <v>91</v>
      </c>
      <c r="B106" s="9" t="s">
        <v>108</v>
      </c>
      <c r="C106" s="8">
        <f>SUM(C107:C125)</f>
        <v>2455774</v>
      </c>
      <c r="D106" s="8">
        <f>SUM(D107:D125)</f>
        <v>2450616</v>
      </c>
    </row>
    <row r="107" spans="1:4" ht="26.4" x14ac:dyDescent="0.25">
      <c r="A107" s="15" t="s">
        <v>188</v>
      </c>
      <c r="B107" s="11" t="s">
        <v>189</v>
      </c>
      <c r="C107" s="12">
        <v>66066</v>
      </c>
      <c r="D107" s="12">
        <v>68446</v>
      </c>
    </row>
    <row r="108" spans="1:4" ht="26.4" x14ac:dyDescent="0.25">
      <c r="A108" s="15" t="s">
        <v>190</v>
      </c>
      <c r="B108" s="11" t="s">
        <v>191</v>
      </c>
      <c r="C108" s="12">
        <v>5372</v>
      </c>
      <c r="D108" s="12">
        <v>5372</v>
      </c>
    </row>
    <row r="109" spans="1:4" ht="52.8" x14ac:dyDescent="0.25">
      <c r="A109" s="15" t="s">
        <v>192</v>
      </c>
      <c r="B109" s="11" t="s">
        <v>193</v>
      </c>
      <c r="C109" s="12">
        <v>7632</v>
      </c>
      <c r="D109" s="12">
        <v>7632</v>
      </c>
    </row>
    <row r="110" spans="1:4" ht="105.6" x14ac:dyDescent="0.25">
      <c r="A110" s="15" t="s">
        <v>194</v>
      </c>
      <c r="B110" s="11" t="s">
        <v>195</v>
      </c>
      <c r="C110" s="12">
        <v>2867</v>
      </c>
      <c r="D110" s="12">
        <v>2867</v>
      </c>
    </row>
    <row r="111" spans="1:4" ht="26.4" x14ac:dyDescent="0.25">
      <c r="A111" s="15" t="s">
        <v>196</v>
      </c>
      <c r="B111" s="11" t="s">
        <v>197</v>
      </c>
      <c r="C111" s="12">
        <v>14758</v>
      </c>
      <c r="D111" s="12">
        <v>14758</v>
      </c>
    </row>
    <row r="112" spans="1:4" ht="39.6" x14ac:dyDescent="0.25">
      <c r="A112" s="15" t="s">
        <v>198</v>
      </c>
      <c r="B112" s="17" t="s">
        <v>199</v>
      </c>
      <c r="C112" s="12">
        <v>3617</v>
      </c>
      <c r="D112" s="12">
        <v>3617</v>
      </c>
    </row>
    <row r="113" spans="1:4" ht="52.8" x14ac:dyDescent="0.25">
      <c r="A113" s="15" t="s">
        <v>200</v>
      </c>
      <c r="B113" s="11" t="s">
        <v>201</v>
      </c>
      <c r="C113" s="12">
        <v>59382</v>
      </c>
      <c r="D113" s="12">
        <v>59382</v>
      </c>
    </row>
    <row r="114" spans="1:4" ht="52.8" x14ac:dyDescent="0.25">
      <c r="A114" s="15" t="s">
        <v>202</v>
      </c>
      <c r="B114" s="11" t="s">
        <v>112</v>
      </c>
      <c r="C114" s="12">
        <v>448</v>
      </c>
      <c r="D114" s="12">
        <v>448</v>
      </c>
    </row>
    <row r="115" spans="1:4" ht="39.6" x14ac:dyDescent="0.25">
      <c r="A115" s="15" t="s">
        <v>203</v>
      </c>
      <c r="B115" s="11" t="s">
        <v>204</v>
      </c>
      <c r="C115" s="12">
        <v>662</v>
      </c>
      <c r="D115" s="12">
        <v>662</v>
      </c>
    </row>
    <row r="116" spans="1:4" ht="52.8" x14ac:dyDescent="0.25">
      <c r="A116" s="15" t="s">
        <v>205</v>
      </c>
      <c r="B116" s="11" t="s">
        <v>206</v>
      </c>
      <c r="C116" s="12">
        <v>1220</v>
      </c>
      <c r="D116" s="12">
        <v>1220</v>
      </c>
    </row>
    <row r="117" spans="1:4" ht="52.8" x14ac:dyDescent="0.25">
      <c r="A117" s="15" t="s">
        <v>207</v>
      </c>
      <c r="B117" s="11" t="s">
        <v>208</v>
      </c>
      <c r="C117" s="12">
        <v>24366</v>
      </c>
      <c r="D117" s="12">
        <v>18275</v>
      </c>
    </row>
    <row r="118" spans="1:4" ht="39.6" x14ac:dyDescent="0.25">
      <c r="A118" s="15" t="s">
        <v>209</v>
      </c>
      <c r="B118" s="11" t="s">
        <v>210</v>
      </c>
      <c r="C118" s="12">
        <v>1509</v>
      </c>
      <c r="D118" s="12">
        <v>58</v>
      </c>
    </row>
    <row r="119" spans="1:4" ht="171.6" x14ac:dyDescent="0.25">
      <c r="A119" s="15" t="s">
        <v>211</v>
      </c>
      <c r="B119" s="11" t="s">
        <v>212</v>
      </c>
      <c r="C119" s="12">
        <v>57418</v>
      </c>
      <c r="D119" s="12">
        <v>57418</v>
      </c>
    </row>
    <row r="120" spans="1:4" ht="52.8" x14ac:dyDescent="0.25">
      <c r="A120" s="15" t="s">
        <v>213</v>
      </c>
      <c r="B120" s="11" t="s">
        <v>214</v>
      </c>
      <c r="C120" s="12">
        <v>5040</v>
      </c>
      <c r="D120" s="12">
        <v>5044</v>
      </c>
    </row>
    <row r="121" spans="1:4" ht="145.19999999999999" x14ac:dyDescent="0.25">
      <c r="A121" s="15" t="s">
        <v>215</v>
      </c>
      <c r="B121" s="11" t="s">
        <v>216</v>
      </c>
      <c r="C121" s="12">
        <v>2868</v>
      </c>
      <c r="D121" s="12">
        <v>2868</v>
      </c>
    </row>
    <row r="122" spans="1:4" ht="105.6" x14ac:dyDescent="0.25">
      <c r="A122" s="15" t="s">
        <v>217</v>
      </c>
      <c r="B122" s="11" t="s">
        <v>218</v>
      </c>
      <c r="C122" s="12">
        <v>836385</v>
      </c>
      <c r="D122" s="12">
        <v>836385</v>
      </c>
    </row>
    <row r="123" spans="1:4" ht="79.2" x14ac:dyDescent="0.25">
      <c r="A123" s="15" t="s">
        <v>219</v>
      </c>
      <c r="B123" s="11" t="s">
        <v>220</v>
      </c>
      <c r="C123" s="12">
        <v>46952</v>
      </c>
      <c r="D123" s="12">
        <v>46952</v>
      </c>
    </row>
    <row r="124" spans="1:4" ht="145.19999999999999" x14ac:dyDescent="0.25">
      <c r="A124" s="15" t="s">
        <v>221</v>
      </c>
      <c r="B124" s="11" t="s">
        <v>222</v>
      </c>
      <c r="C124" s="12">
        <v>1304147</v>
      </c>
      <c r="D124" s="12">
        <v>1304147</v>
      </c>
    </row>
    <row r="125" spans="1:4" ht="132" x14ac:dyDescent="0.25">
      <c r="A125" s="15" t="s">
        <v>223</v>
      </c>
      <c r="B125" s="11" t="s">
        <v>224</v>
      </c>
      <c r="C125" s="12">
        <v>15065</v>
      </c>
      <c r="D125" s="12">
        <v>15065</v>
      </c>
    </row>
    <row r="126" spans="1:4" s="4" customFormat="1" x14ac:dyDescent="0.25">
      <c r="A126" s="7" t="s">
        <v>92</v>
      </c>
      <c r="B126" s="9" t="s">
        <v>93</v>
      </c>
      <c r="C126" s="8">
        <f>C127</f>
        <v>1500</v>
      </c>
      <c r="D126" s="8">
        <f>D127</f>
        <v>2000</v>
      </c>
    </row>
    <row r="127" spans="1:4" ht="26.4" x14ac:dyDescent="0.25">
      <c r="A127" s="15" t="s">
        <v>225</v>
      </c>
      <c r="B127" s="11" t="s">
        <v>226</v>
      </c>
      <c r="C127" s="12">
        <v>1500</v>
      </c>
      <c r="D127" s="12">
        <v>2000</v>
      </c>
    </row>
    <row r="128" spans="1:4" s="4" customFormat="1" hidden="1" x14ac:dyDescent="0.25">
      <c r="A128" s="7" t="s">
        <v>109</v>
      </c>
      <c r="B128" s="9" t="s">
        <v>94</v>
      </c>
      <c r="C128" s="8">
        <f>C129</f>
        <v>0</v>
      </c>
      <c r="D128" s="8">
        <f>D129</f>
        <v>0</v>
      </c>
    </row>
    <row r="129" spans="1:4" ht="26.4" hidden="1" x14ac:dyDescent="0.25">
      <c r="A129" s="10" t="s">
        <v>101</v>
      </c>
      <c r="B129" s="11" t="s">
        <v>95</v>
      </c>
      <c r="C129" s="12"/>
      <c r="D129" s="12"/>
    </row>
    <row r="130" spans="1:4" s="4" customFormat="1" x14ac:dyDescent="0.25">
      <c r="A130" s="7"/>
      <c r="B130" s="6" t="s">
        <v>96</v>
      </c>
      <c r="C130" s="8">
        <f>C43+C75+C76</f>
        <v>7507011</v>
      </c>
      <c r="D130" s="8">
        <f>D43+D75+D76</f>
        <v>6665437</v>
      </c>
    </row>
    <row r="131" spans="1:4" x14ac:dyDescent="0.25">
      <c r="A131" s="2"/>
      <c r="B131" s="3"/>
    </row>
    <row r="132" spans="1:4" x14ac:dyDescent="0.25">
      <c r="A132" s="2"/>
      <c r="B132" s="3"/>
    </row>
    <row r="133" spans="1:4" x14ac:dyDescent="0.25">
      <c r="A133" s="2"/>
      <c r="B133" s="3"/>
    </row>
    <row r="134" spans="1:4" x14ac:dyDescent="0.25">
      <c r="A134" s="2"/>
      <c r="B134" s="3"/>
    </row>
    <row r="135" spans="1:4" x14ac:dyDescent="0.25">
      <c r="A135" s="2"/>
      <c r="B135" s="3"/>
    </row>
    <row r="136" spans="1:4" x14ac:dyDescent="0.25">
      <c r="A136" s="2"/>
      <c r="B136" s="3"/>
    </row>
    <row r="137" spans="1:4" x14ac:dyDescent="0.25">
      <c r="A137" s="2"/>
      <c r="B137" s="3"/>
    </row>
    <row r="138" spans="1:4" x14ac:dyDescent="0.25">
      <c r="A138" s="2"/>
      <c r="B138" s="3"/>
    </row>
    <row r="139" spans="1:4" x14ac:dyDescent="0.25">
      <c r="A139" s="2"/>
      <c r="B139" s="3"/>
    </row>
    <row r="140" spans="1:4" x14ac:dyDescent="0.25">
      <c r="A140" s="2"/>
      <c r="B140" s="3"/>
    </row>
  </sheetData>
  <mergeCells count="12">
    <mergeCell ref="A15:D15"/>
    <mergeCell ref="A16:D16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2021-06-09T08:09:38Z</dcterms:modified>
</cp:coreProperties>
</file>