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51" i="1"/>
  <c r="C46"/>
  <c r="C41"/>
  <c r="C35"/>
  <c r="C32"/>
  <c r="C27"/>
  <c r="C19"/>
  <c r="C15"/>
  <c r="C4"/>
  <c r="B59"/>
  <c r="B51"/>
  <c r="B46"/>
  <c r="B41"/>
  <c r="B35"/>
  <c r="B32"/>
  <c r="B27"/>
  <c r="B19"/>
  <c r="B15"/>
  <c r="B4"/>
  <c r="D5"/>
  <c r="D6"/>
  <c r="D7"/>
  <c r="D8"/>
  <c r="D10"/>
  <c r="C59" l="1"/>
  <c r="D58"/>
  <c r="D57"/>
  <c r="D53"/>
  <c r="D52"/>
  <c r="D51"/>
  <c r="D49"/>
  <c r="D48"/>
  <c r="D47"/>
  <c r="D46"/>
  <c r="D43"/>
  <c r="D42"/>
  <c r="D41"/>
  <c r="D40"/>
  <c r="D39"/>
  <c r="D38"/>
  <c r="D37"/>
  <c r="D36"/>
  <c r="D35"/>
  <c r="D31"/>
  <c r="D30"/>
  <c r="D29"/>
  <c r="D28"/>
  <c r="D27"/>
  <c r="D26"/>
  <c r="D25"/>
  <c r="D24"/>
  <c r="D23"/>
  <c r="D20"/>
  <c r="D19"/>
  <c r="D18"/>
  <c r="D16"/>
  <c r="D15"/>
  <c r="D12"/>
  <c r="D4"/>
  <c r="D59" l="1"/>
</calcChain>
</file>

<file path=xl/sharedStrings.xml><?xml version="1.0" encoding="utf-8"?>
<sst xmlns="http://schemas.openxmlformats.org/spreadsheetml/2006/main" count="62" uniqueCount="62">
  <si>
    <t xml:space="preserve">Наименование
</t>
  </si>
  <si>
    <t>0100ОБЩЕГОСУДАРСТВЕННЫЕ ВОПРОСЫ</t>
  </si>
  <si>
    <t>0102Функционирование высшего должностного лица субъекта Российской Федерации и муниципального образования</t>
  </si>
  <si>
    <t>0103Функционирование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</si>
  <si>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</si>
  <si>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0106Обеспечение деятельности финансовых, налоговых и таможенных органов и органов финансового (финансово-бюджетного) надзора</t>
  </si>
  <si>
    <t>0107Обеспечение проведения выборов и референдумов</t>
  </si>
  <si>
    <t>0108Международные отношения и международное сотрудничество</t>
  </si>
  <si>
    <t>0111Резервные фонды</t>
  </si>
  <si>
    <t>0113Другие общегосударственные вопросы</t>
  </si>
  <si>
    <t>0300НАЦИОНАЛЬНАЯ БЕЗОПАСНОСТЬ И ПРАВООХРАНИТЕЛЬНАЯ ДЕЯТЕЛЬНОСТЬ</t>
  </si>
  <si>
    <t>0309Защита населения и территории от чрезвычайных ситуаций природного и техногенного характера, гражданская оборона</t>
  </si>
  <si>
    <t>0314Другие вопросы в области национальной безопасности и правоохранительной деятельности</t>
  </si>
  <si>
    <t>0400НАЦИОНАЛЬНАЯ ЭКОНОМИКА</t>
  </si>
  <si>
    <t>0401Общеэкономические вопросы</t>
  </si>
  <si>
    <t>0405Сельское хозяйство и рыболовство</t>
  </si>
  <si>
    <t>0406Водные ресурсы</t>
  </si>
  <si>
    <t>0408Транспорт</t>
  </si>
  <si>
    <t>0409Дорожное хозяйство (дорожные фонды)</t>
  </si>
  <si>
    <t>0410Связь и информатика</t>
  </si>
  <si>
    <t>0412Другие вопросы в области национальной экономики</t>
  </si>
  <si>
    <t>0500ЖИЛИЩНО-КОММУНАЛЬНОЕ ХОЗЯЙСТВО</t>
  </si>
  <si>
    <t>0501Жилищное хозяйство</t>
  </si>
  <si>
    <t>0502Коммунальное хозяйство</t>
  </si>
  <si>
    <t>0503Благоустройство</t>
  </si>
  <si>
    <t>0505Другие вопросы в области жилищно-коммунального хозяйства</t>
  </si>
  <si>
    <t>0600ОХРАНА ОКРУЖАЮЩЕЙ СРЕДЫ</t>
  </si>
  <si>
    <t>0602Сбор,удаление отходов и очистка сточных вод</t>
  </si>
  <si>
    <t>0605Другие вопросы в области охраны окружающей среды</t>
  </si>
  <si>
    <t>0700Образование</t>
  </si>
  <si>
    <t>0701Дошкольное образование</t>
  </si>
  <si>
    <t>0702Общее образование</t>
  </si>
  <si>
    <t>0703Дополнительное образование детей</t>
  </si>
  <si>
    <t>0707Молодежная политика и оздоровление детей</t>
  </si>
  <si>
    <t>0709Другие вопросы в области образования</t>
  </si>
  <si>
    <t>0800КУЛЬТУРА, КИНЕМАТОГРАФИЯ</t>
  </si>
  <si>
    <t>0801Культура</t>
  </si>
  <si>
    <t>0804Другие вопросы в области культуры, кинематографии</t>
  </si>
  <si>
    <t>0900ЗДРАВООХРАНЕНИЕ</t>
  </si>
  <si>
    <t>0909Другие вопросы в области здравоохранения</t>
  </si>
  <si>
    <t>1000СОЦИАЛЬНАЯ ПОЛИТИКА</t>
  </si>
  <si>
    <t>1001Пенсионное обеспечение</t>
  </si>
  <si>
    <t>1003Социальное обеспечение населения</t>
  </si>
  <si>
    <t>1004Охрана семьи и детства</t>
  </si>
  <si>
    <t>1006Другие вопросы в области социальной политики</t>
  </si>
  <si>
    <t>1100ФИЗИЧЕСКАЯ КУЛЬТУРА И СПОРТ</t>
  </si>
  <si>
    <t>1101Физическая культура</t>
  </si>
  <si>
    <t>1102Массовый спорт</t>
  </si>
  <si>
    <t>1103Спорт высших достижений</t>
  </si>
  <si>
    <t>1300ОБСЛУЖИВАНИЕ ГОСУДАРСТВЕННОГО И МУНИЦИПАЛЬНОГО ДОЛГА</t>
  </si>
  <si>
    <t>1301Обслуживание государственного внутреннего и муниципального долга</t>
  </si>
  <si>
    <t>Итого:</t>
  </si>
  <si>
    <t>тыс.руб.</t>
  </si>
  <si>
    <t>1200Средства массовой информации</t>
  </si>
  <si>
    <t>Периодическая печать и издательства</t>
  </si>
  <si>
    <t>0310Защита населения и территории от чрезвычайных ситуаций природного и техногенного характера, пожарная безопасность</t>
  </si>
  <si>
    <t>0200 Национальная оборона</t>
  </si>
  <si>
    <t>0204 Мобилизационная подготовка экономики</t>
  </si>
  <si>
    <t xml:space="preserve"> 2021год </t>
  </si>
  <si>
    <t>2022год</t>
  </si>
  <si>
    <t>2022год 
в %
 к 2021году</t>
  </si>
  <si>
    <t xml:space="preserve">
Аналитические данные о расходах бюджета Наро-Фоминского городского округа  по разделам и подразделам классификации расходов бюджетов за 2 квартал 2022 года в сравнении с соответствующим периодом прошлого года .
</t>
  </si>
</sst>
</file>

<file path=xl/styles.xml><?xml version="1.0" encoding="utf-8"?>
<styleSheet xmlns="http://schemas.openxmlformats.org/spreadsheetml/2006/main">
  <numFmts count="2">
    <numFmt numFmtId="41" formatCode="_-* #,##0\ _₽_-;\-* #,##0\ _₽_-;_-* &quot;-&quot;\ _₽_-;_-@_-"/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1" applyNumberFormat="1" applyFont="1" applyFill="1" applyBorder="1" applyAlignment="1" applyProtection="1">
      <alignment horizontal="center" wrapText="1"/>
      <protection locked="0" hidden="1"/>
    </xf>
    <xf numFmtId="0" fontId="2" fillId="0" borderId="1" xfId="0" applyFont="1" applyBorder="1" applyAlignment="1">
      <alignment horizontal="center" wrapText="1"/>
    </xf>
    <xf numFmtId="49" fontId="5" fillId="0" borderId="2" xfId="2" applyNumberFormat="1" applyFont="1" applyFill="1" applyBorder="1" applyAlignment="1" applyProtection="1">
      <alignment horizontal="left" wrapText="1"/>
      <protection locked="0" hidden="1"/>
    </xf>
    <xf numFmtId="164" fontId="3" fillId="0" borderId="1" xfId="0" applyNumberFormat="1" applyFont="1" applyBorder="1" applyAlignment="1">
      <alignment horizontal="center"/>
    </xf>
    <xf numFmtId="49" fontId="4" fillId="0" borderId="2" xfId="2" applyNumberFormat="1" applyFont="1" applyFill="1" applyBorder="1" applyAlignment="1" applyProtection="1">
      <alignment horizontal="left" wrapText="1"/>
      <protection locked="0" hidden="1"/>
    </xf>
    <xf numFmtId="49" fontId="4" fillId="0" borderId="2" xfId="3" applyNumberFormat="1" applyFont="1" applyFill="1" applyBorder="1" applyAlignment="1" applyProtection="1">
      <alignment horizontal="left" wrapText="1"/>
      <protection locked="0" hidden="1"/>
    </xf>
    <xf numFmtId="49" fontId="4" fillId="0" borderId="2" xfId="4" applyNumberFormat="1" applyFont="1" applyFill="1" applyBorder="1" applyAlignment="1" applyProtection="1">
      <alignment horizontal="left" wrapText="1"/>
      <protection locked="0" hidden="1"/>
    </xf>
    <xf numFmtId="49" fontId="4" fillId="0" borderId="2" xfId="5" applyNumberFormat="1" applyFont="1" applyFill="1" applyBorder="1" applyAlignment="1" applyProtection="1">
      <alignment horizontal="left" wrapText="1"/>
      <protection locked="0" hidden="1"/>
    </xf>
    <xf numFmtId="49" fontId="5" fillId="0" borderId="2" xfId="0" applyNumberFormat="1" applyFont="1" applyFill="1" applyBorder="1" applyAlignment="1" applyProtection="1">
      <alignment horizontal="left"/>
      <protection locked="0" hidden="1"/>
    </xf>
    <xf numFmtId="0" fontId="2" fillId="0" borderId="0" xfId="0" applyFont="1"/>
    <xf numFmtId="49" fontId="4" fillId="0" borderId="2" xfId="0" applyNumberFormat="1" applyFont="1" applyFill="1" applyBorder="1" applyAlignment="1" applyProtection="1">
      <alignment horizontal="left"/>
      <protection locked="0" hidden="1"/>
    </xf>
    <xf numFmtId="49" fontId="4" fillId="0" borderId="3" xfId="2" applyNumberFormat="1" applyFont="1" applyFill="1" applyBorder="1" applyAlignment="1" applyProtection="1">
      <alignment horizontal="left" wrapText="1"/>
      <protection locked="0" hidden="1"/>
    </xf>
    <xf numFmtId="0" fontId="2" fillId="0" borderId="1" xfId="0" applyFont="1" applyBorder="1" applyAlignment="1">
      <alignment horizontal="right" wrapText="1"/>
    </xf>
    <xf numFmtId="3" fontId="5" fillId="0" borderId="4" xfId="5" applyNumberFormat="1" applyFont="1" applyFill="1" applyBorder="1" applyAlignment="1" applyProtection="1">
      <alignment horizontal="center"/>
      <protection locked="0" hidden="1"/>
    </xf>
    <xf numFmtId="0" fontId="3" fillId="0" borderId="0" xfId="0" applyFont="1" applyAlignment="1">
      <alignment horizontal="left" wrapText="1"/>
    </xf>
    <xf numFmtId="1" fontId="3" fillId="0" borderId="0" xfId="0" applyNumberFormat="1" applyFont="1" applyAlignment="1">
      <alignment horizontal="center"/>
    </xf>
    <xf numFmtId="49" fontId="5" fillId="0" borderId="6" xfId="2" applyNumberFormat="1" applyFont="1" applyFill="1" applyBorder="1" applyAlignment="1" applyProtection="1">
      <alignment horizontal="left" wrapText="1"/>
      <protection locked="0" hidden="1"/>
    </xf>
    <xf numFmtId="164" fontId="3" fillId="0" borderId="5" xfId="0" applyNumberFormat="1" applyFont="1" applyBorder="1" applyAlignment="1">
      <alignment horizontal="center"/>
    </xf>
    <xf numFmtId="49" fontId="5" fillId="0" borderId="1" xfId="1" applyNumberFormat="1" applyFont="1" applyFill="1" applyBorder="1" applyAlignment="1" applyProtection="1">
      <alignment horizontal="center"/>
      <protection locked="0" hidden="1"/>
    </xf>
    <xf numFmtId="1" fontId="5" fillId="0" borderId="1" xfId="1" applyNumberFormat="1" applyFont="1" applyFill="1" applyBorder="1" applyAlignment="1" applyProtection="1">
      <alignment horizontal="center"/>
      <protection locked="0" hidden="1"/>
    </xf>
    <xf numFmtId="164" fontId="2" fillId="0" borderId="1" xfId="0" applyNumberFormat="1" applyFont="1" applyBorder="1" applyAlignment="1">
      <alignment horizontal="center"/>
    </xf>
    <xf numFmtId="3" fontId="5" fillId="0" borderId="6" xfId="3" applyNumberFormat="1" applyFont="1" applyFill="1" applyBorder="1" applyAlignment="1" applyProtection="1">
      <alignment horizontal="center"/>
      <protection locked="0" hidden="1"/>
    </xf>
    <xf numFmtId="3" fontId="4" fillId="0" borderId="2" xfId="3" applyNumberFormat="1" applyFont="1" applyFill="1" applyBorder="1" applyAlignment="1" applyProtection="1">
      <alignment horizontal="center"/>
      <protection locked="0" hidden="1"/>
    </xf>
    <xf numFmtId="3" fontId="5" fillId="0" borderId="2" xfId="3" applyNumberFormat="1" applyFont="1" applyFill="1" applyBorder="1" applyAlignment="1" applyProtection="1">
      <alignment horizontal="center"/>
      <protection locked="0" hidden="1"/>
    </xf>
    <xf numFmtId="0" fontId="2" fillId="0" borderId="7" xfId="0" applyFont="1" applyBorder="1" applyAlignment="1">
      <alignment horizontal="right" wrapText="1"/>
    </xf>
    <xf numFmtId="0" fontId="2" fillId="0" borderId="0" xfId="0" applyFont="1" applyAlignment="1">
      <alignment wrapText="1"/>
    </xf>
  </cellXfs>
  <cellStyles count="6">
    <cellStyle name="Обычный" xfId="0" builtinId="0"/>
    <cellStyle name="Финансовый [0]" xfId="1" builtinId="6"/>
    <cellStyle name="Финансовый [0] 18" xfId="3"/>
    <cellStyle name="Финансовый [0] 4" xfId="2"/>
    <cellStyle name="Финансовый [0] 6" xfId="5"/>
    <cellStyle name="Финансовый [0] 9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9"/>
  <sheetViews>
    <sheetView tabSelected="1" workbookViewId="0">
      <selection sqref="A1:D1"/>
    </sheetView>
  </sheetViews>
  <sheetFormatPr defaultRowHeight="12.75"/>
  <cols>
    <col min="1" max="1" width="63.42578125" style="17" customWidth="1"/>
    <col min="2" max="2" width="10.140625" style="1" customWidth="1"/>
    <col min="3" max="3" width="11.85546875" style="18" customWidth="1"/>
    <col min="4" max="4" width="10.140625" style="1" customWidth="1"/>
    <col min="5" max="16384" width="9.140625" style="2"/>
  </cols>
  <sheetData>
    <row r="1" spans="1:4" ht="37.5" customHeight="1">
      <c r="A1" s="28" t="s">
        <v>61</v>
      </c>
      <c r="B1" s="28"/>
      <c r="C1" s="28"/>
      <c r="D1" s="28"/>
    </row>
    <row r="2" spans="1:4" ht="37.5" customHeight="1">
      <c r="A2" s="27" t="s">
        <v>52</v>
      </c>
      <c r="B2" s="27"/>
      <c r="C2" s="27"/>
      <c r="D2" s="27"/>
    </row>
    <row r="3" spans="1:4" ht="40.5" customHeight="1">
      <c r="A3" s="3" t="s">
        <v>0</v>
      </c>
      <c r="B3" s="21" t="s">
        <v>58</v>
      </c>
      <c r="C3" s="22" t="s">
        <v>59</v>
      </c>
      <c r="D3" s="4" t="s">
        <v>60</v>
      </c>
    </row>
    <row r="4" spans="1:4">
      <c r="A4" s="19" t="s">
        <v>1</v>
      </c>
      <c r="B4" s="24">
        <f>B5+B6+B7+B8+B9+B10+B11+B12</f>
        <v>255216</v>
      </c>
      <c r="C4" s="24">
        <f>C5+C6+C7+C8+C9+C10+C11+C12</f>
        <v>346501</v>
      </c>
      <c r="D4" s="20">
        <f>C4/B4*100</f>
        <v>135.76774183436774</v>
      </c>
    </row>
    <row r="5" spans="1:4" ht="25.5">
      <c r="A5" s="7" t="s">
        <v>2</v>
      </c>
      <c r="B5" s="25">
        <v>938</v>
      </c>
      <c r="C5" s="25">
        <v>914</v>
      </c>
      <c r="D5" s="6">
        <f t="shared" ref="D5:D59" si="0">C5/B5*100</f>
        <v>97.441364605543711</v>
      </c>
    </row>
    <row r="6" spans="1:4" ht="38.25">
      <c r="A6" s="7" t="s">
        <v>3</v>
      </c>
      <c r="B6" s="25">
        <v>2541</v>
      </c>
      <c r="C6" s="25">
        <v>2642</v>
      </c>
      <c r="D6" s="6">
        <f t="shared" si="0"/>
        <v>103.97481306572216</v>
      </c>
    </row>
    <row r="7" spans="1:4" ht="38.25">
      <c r="A7" s="7" t="s">
        <v>4</v>
      </c>
      <c r="B7" s="25">
        <v>64837</v>
      </c>
      <c r="C7" s="25">
        <v>69927</v>
      </c>
      <c r="D7" s="6">
        <f t="shared" si="0"/>
        <v>107.85045575828616</v>
      </c>
    </row>
    <row r="8" spans="1:4" ht="25.5">
      <c r="A8" s="7" t="s">
        <v>5</v>
      </c>
      <c r="B8" s="25">
        <v>12828</v>
      </c>
      <c r="C8" s="25">
        <v>14201</v>
      </c>
      <c r="D8" s="6">
        <f t="shared" si="0"/>
        <v>110.7031493607733</v>
      </c>
    </row>
    <row r="9" spans="1:4">
      <c r="A9" s="7" t="s">
        <v>6</v>
      </c>
      <c r="B9" s="25">
        <v>0</v>
      </c>
      <c r="C9" s="25">
        <v>0</v>
      </c>
      <c r="D9" s="6">
        <v>0</v>
      </c>
    </row>
    <row r="10" spans="1:4">
      <c r="A10" s="8" t="s">
        <v>7</v>
      </c>
      <c r="B10" s="25">
        <v>174</v>
      </c>
      <c r="C10" s="25">
        <v>174</v>
      </c>
      <c r="D10" s="6">
        <f t="shared" si="0"/>
        <v>100</v>
      </c>
    </row>
    <row r="11" spans="1:4">
      <c r="A11" s="8" t="s">
        <v>8</v>
      </c>
      <c r="B11" s="25">
        <v>0</v>
      </c>
      <c r="C11" s="25">
        <v>0</v>
      </c>
      <c r="D11" s="6">
        <v>0</v>
      </c>
    </row>
    <row r="12" spans="1:4">
      <c r="A12" s="7" t="s">
        <v>9</v>
      </c>
      <c r="B12" s="25">
        <v>173898</v>
      </c>
      <c r="C12" s="25">
        <v>258643</v>
      </c>
      <c r="D12" s="6">
        <f t="shared" si="0"/>
        <v>148.73259036906691</v>
      </c>
    </row>
    <row r="13" spans="1:4" s="12" customFormat="1">
      <c r="A13" s="5" t="s">
        <v>56</v>
      </c>
      <c r="B13" s="26">
        <v>33</v>
      </c>
      <c r="C13" s="26">
        <v>34</v>
      </c>
      <c r="D13" s="23">
        <v>0</v>
      </c>
    </row>
    <row r="14" spans="1:4">
      <c r="A14" s="7" t="s">
        <v>57</v>
      </c>
      <c r="B14" s="25">
        <v>33</v>
      </c>
      <c r="C14" s="25">
        <v>34</v>
      </c>
      <c r="D14" s="6">
        <v>0</v>
      </c>
    </row>
    <row r="15" spans="1:4" ht="25.5">
      <c r="A15" s="5" t="s">
        <v>10</v>
      </c>
      <c r="B15" s="26">
        <f>B16+B18+B17</f>
        <v>25438</v>
      </c>
      <c r="C15" s="26">
        <f>C16+C17+C18</f>
        <v>31486</v>
      </c>
      <c r="D15" s="6">
        <f t="shared" si="0"/>
        <v>123.77545404512932</v>
      </c>
    </row>
    <row r="16" spans="1:4" ht="25.5">
      <c r="A16" s="7" t="s">
        <v>11</v>
      </c>
      <c r="B16" s="25">
        <v>1688</v>
      </c>
      <c r="C16" s="25">
        <v>2499</v>
      </c>
      <c r="D16" s="6">
        <f t="shared" si="0"/>
        <v>148.04502369668248</v>
      </c>
    </row>
    <row r="17" spans="1:4" ht="25.5">
      <c r="A17" s="7" t="s">
        <v>55</v>
      </c>
      <c r="B17" s="25">
        <v>413</v>
      </c>
      <c r="C17" s="25">
        <v>1646</v>
      </c>
      <c r="D17" s="6">
        <v>0</v>
      </c>
    </row>
    <row r="18" spans="1:4" ht="25.5">
      <c r="A18" s="7" t="s">
        <v>12</v>
      </c>
      <c r="B18" s="25">
        <v>23337</v>
      </c>
      <c r="C18" s="25">
        <v>27341</v>
      </c>
      <c r="D18" s="6">
        <f t="shared" si="0"/>
        <v>117.15730385225179</v>
      </c>
    </row>
    <row r="19" spans="1:4">
      <c r="A19" s="5" t="s">
        <v>13</v>
      </c>
      <c r="B19" s="26">
        <f>B20+B21+B22+B23+B24+B25+B26</f>
        <v>252341</v>
      </c>
      <c r="C19" s="26">
        <f>C20+C21+C22+C23+C24+C25+C26</f>
        <v>417309</v>
      </c>
      <c r="D19" s="6">
        <f t="shared" si="0"/>
        <v>165.3750282356018</v>
      </c>
    </row>
    <row r="20" spans="1:4">
      <c r="A20" s="7" t="s">
        <v>14</v>
      </c>
      <c r="B20" s="25">
        <v>19623</v>
      </c>
      <c r="C20" s="25">
        <v>19600</v>
      </c>
      <c r="D20" s="6">
        <f t="shared" si="0"/>
        <v>99.882790602863992</v>
      </c>
    </row>
    <row r="21" spans="1:4">
      <c r="A21" s="9" t="s">
        <v>15</v>
      </c>
      <c r="B21" s="25">
        <v>2508</v>
      </c>
      <c r="C21" s="25">
        <v>2143</v>
      </c>
      <c r="D21" s="6">
        <v>0</v>
      </c>
    </row>
    <row r="22" spans="1:4">
      <c r="A22" s="8" t="s">
        <v>16</v>
      </c>
      <c r="B22" s="25">
        <v>0</v>
      </c>
      <c r="C22" s="25">
        <v>0</v>
      </c>
      <c r="D22" s="6">
        <v>0</v>
      </c>
    </row>
    <row r="23" spans="1:4">
      <c r="A23" s="7" t="s">
        <v>17</v>
      </c>
      <c r="B23" s="25">
        <v>77205</v>
      </c>
      <c r="C23" s="25">
        <v>144244</v>
      </c>
      <c r="D23" s="6">
        <f t="shared" si="0"/>
        <v>186.8324590376271</v>
      </c>
    </row>
    <row r="24" spans="1:4">
      <c r="A24" s="7" t="s">
        <v>18</v>
      </c>
      <c r="B24" s="25">
        <v>91895</v>
      </c>
      <c r="C24" s="25">
        <v>186186</v>
      </c>
      <c r="D24" s="6">
        <f t="shared" si="0"/>
        <v>202.6073235758202</v>
      </c>
    </row>
    <row r="25" spans="1:4">
      <c r="A25" s="7" t="s">
        <v>19</v>
      </c>
      <c r="B25" s="25">
        <v>52277</v>
      </c>
      <c r="C25" s="25">
        <v>57242</v>
      </c>
      <c r="D25" s="6">
        <f t="shared" si="0"/>
        <v>109.49748455343651</v>
      </c>
    </row>
    <row r="26" spans="1:4">
      <c r="A26" s="10" t="s">
        <v>20</v>
      </c>
      <c r="B26" s="25">
        <v>8833</v>
      </c>
      <c r="C26" s="25">
        <v>7894</v>
      </c>
      <c r="D26" s="6">
        <f t="shared" si="0"/>
        <v>89.369410166421375</v>
      </c>
    </row>
    <row r="27" spans="1:4">
      <c r="A27" s="5" t="s">
        <v>21</v>
      </c>
      <c r="B27" s="26">
        <f>B28+B29+B30+B31</f>
        <v>366892</v>
      </c>
      <c r="C27" s="26">
        <f>C28+C29+C30+C31</f>
        <v>590463</v>
      </c>
      <c r="D27" s="6">
        <f t="shared" si="0"/>
        <v>160.93646086586787</v>
      </c>
    </row>
    <row r="28" spans="1:4">
      <c r="A28" s="7" t="s">
        <v>22</v>
      </c>
      <c r="B28" s="25">
        <v>28331</v>
      </c>
      <c r="C28" s="25">
        <v>26484</v>
      </c>
      <c r="D28" s="6">
        <f t="shared" si="0"/>
        <v>93.480639582083242</v>
      </c>
    </row>
    <row r="29" spans="1:4">
      <c r="A29" s="7" t="s">
        <v>23</v>
      </c>
      <c r="B29" s="25">
        <v>39003</v>
      </c>
      <c r="C29" s="25">
        <v>81842</v>
      </c>
      <c r="D29" s="6">
        <f t="shared" si="0"/>
        <v>209.83514088659848</v>
      </c>
    </row>
    <row r="30" spans="1:4">
      <c r="A30" s="7" t="s">
        <v>24</v>
      </c>
      <c r="B30" s="25">
        <v>286591</v>
      </c>
      <c r="C30" s="25">
        <v>465469</v>
      </c>
      <c r="D30" s="6">
        <f t="shared" si="0"/>
        <v>162.41577718769955</v>
      </c>
    </row>
    <row r="31" spans="1:4">
      <c r="A31" s="7" t="s">
        <v>25</v>
      </c>
      <c r="B31" s="25">
        <v>12967</v>
      </c>
      <c r="C31" s="25">
        <v>16668</v>
      </c>
      <c r="D31" s="6">
        <f t="shared" si="0"/>
        <v>128.5416827330917</v>
      </c>
    </row>
    <row r="32" spans="1:4" s="12" customFormat="1">
      <c r="A32" s="11" t="s">
        <v>26</v>
      </c>
      <c r="B32" s="26">
        <f>B33+B34</f>
        <v>531250</v>
      </c>
      <c r="C32" s="26">
        <f>C33+C34</f>
        <v>540740</v>
      </c>
      <c r="D32" s="6">
        <v>0</v>
      </c>
    </row>
    <row r="33" spans="1:4">
      <c r="A33" s="13" t="s">
        <v>27</v>
      </c>
      <c r="B33" s="25">
        <v>28</v>
      </c>
      <c r="C33" s="25">
        <v>0</v>
      </c>
      <c r="D33" s="6">
        <v>0</v>
      </c>
    </row>
    <row r="34" spans="1:4">
      <c r="A34" s="13" t="s">
        <v>28</v>
      </c>
      <c r="B34" s="25">
        <v>531222</v>
      </c>
      <c r="C34" s="25">
        <v>540740</v>
      </c>
      <c r="D34" s="6">
        <v>0</v>
      </c>
    </row>
    <row r="35" spans="1:4">
      <c r="A35" s="5" t="s">
        <v>29</v>
      </c>
      <c r="B35" s="26">
        <f>B36+B37+B38+B39+B40</f>
        <v>1828937</v>
      </c>
      <c r="C35" s="26">
        <f>C36+C37+C38+C39+C40</f>
        <v>1962787</v>
      </c>
      <c r="D35" s="6">
        <f t="shared" si="0"/>
        <v>107.31845875500359</v>
      </c>
    </row>
    <row r="36" spans="1:4">
      <c r="A36" s="7" t="s">
        <v>30</v>
      </c>
      <c r="B36" s="25">
        <v>592117</v>
      </c>
      <c r="C36" s="25">
        <v>585079</v>
      </c>
      <c r="D36" s="6">
        <f t="shared" si="0"/>
        <v>98.811383561019198</v>
      </c>
    </row>
    <row r="37" spans="1:4">
      <c r="A37" s="7" t="s">
        <v>31</v>
      </c>
      <c r="B37" s="25">
        <v>1053606</v>
      </c>
      <c r="C37" s="25">
        <v>1171928</v>
      </c>
      <c r="D37" s="6">
        <f t="shared" si="0"/>
        <v>111.23019420922053</v>
      </c>
    </row>
    <row r="38" spans="1:4">
      <c r="A38" s="7" t="s">
        <v>32</v>
      </c>
      <c r="B38" s="25">
        <v>131211</v>
      </c>
      <c r="C38" s="25">
        <v>137647</v>
      </c>
      <c r="D38" s="6">
        <f t="shared" si="0"/>
        <v>104.90507655608144</v>
      </c>
    </row>
    <row r="39" spans="1:4">
      <c r="A39" s="7" t="s">
        <v>33</v>
      </c>
      <c r="B39" s="25">
        <v>10429</v>
      </c>
      <c r="C39" s="25">
        <v>13103</v>
      </c>
      <c r="D39" s="6">
        <f t="shared" si="0"/>
        <v>125.64004219004698</v>
      </c>
    </row>
    <row r="40" spans="1:4">
      <c r="A40" s="7" t="s">
        <v>34</v>
      </c>
      <c r="B40" s="25">
        <v>41574</v>
      </c>
      <c r="C40" s="25">
        <v>55030</v>
      </c>
      <c r="D40" s="6">
        <f t="shared" si="0"/>
        <v>132.36638283542598</v>
      </c>
    </row>
    <row r="41" spans="1:4">
      <c r="A41" s="5" t="s">
        <v>35</v>
      </c>
      <c r="B41" s="26">
        <f>B42+B43+B44+B45</f>
        <v>192295</v>
      </c>
      <c r="C41" s="26">
        <f>C42+C43</f>
        <v>207658</v>
      </c>
      <c r="D41" s="6">
        <f t="shared" si="0"/>
        <v>107.98928729296134</v>
      </c>
    </row>
    <row r="42" spans="1:4">
      <c r="A42" s="7" t="s">
        <v>36</v>
      </c>
      <c r="B42" s="25">
        <v>177962</v>
      </c>
      <c r="C42" s="25">
        <v>192311</v>
      </c>
      <c r="D42" s="6">
        <f t="shared" si="0"/>
        <v>108.06295726053877</v>
      </c>
    </row>
    <row r="43" spans="1:4">
      <c r="A43" s="7" t="s">
        <v>37</v>
      </c>
      <c r="B43" s="25">
        <v>14333</v>
      </c>
      <c r="C43" s="25">
        <v>15347</v>
      </c>
      <c r="D43" s="6">
        <f t="shared" si="0"/>
        <v>107.07458312984024</v>
      </c>
    </row>
    <row r="44" spans="1:4">
      <c r="A44" s="5" t="s">
        <v>38</v>
      </c>
      <c r="B44" s="25">
        <v>0</v>
      </c>
      <c r="C44" s="25">
        <v>0</v>
      </c>
      <c r="D44" s="6">
        <v>0</v>
      </c>
    </row>
    <row r="45" spans="1:4">
      <c r="A45" s="7" t="s">
        <v>39</v>
      </c>
      <c r="B45" s="25">
        <v>0</v>
      </c>
      <c r="C45" s="25">
        <v>0</v>
      </c>
      <c r="D45" s="6">
        <v>0</v>
      </c>
    </row>
    <row r="46" spans="1:4">
      <c r="A46" s="5" t="s">
        <v>40</v>
      </c>
      <c r="B46" s="26">
        <f>B47+B48+B49+B50</f>
        <v>96458</v>
      </c>
      <c r="C46" s="26">
        <f>C47+C48+C49</f>
        <v>126105</v>
      </c>
      <c r="D46" s="6">
        <f t="shared" si="0"/>
        <v>130.73565696987291</v>
      </c>
    </row>
    <row r="47" spans="1:4">
      <c r="A47" s="7" t="s">
        <v>41</v>
      </c>
      <c r="B47" s="25">
        <v>7651</v>
      </c>
      <c r="C47" s="25">
        <v>7921</v>
      </c>
      <c r="D47" s="6">
        <f t="shared" si="0"/>
        <v>103.52895046399165</v>
      </c>
    </row>
    <row r="48" spans="1:4">
      <c r="A48" s="7" t="s">
        <v>42</v>
      </c>
      <c r="B48" s="25">
        <v>33587</v>
      </c>
      <c r="C48" s="25">
        <v>42626</v>
      </c>
      <c r="D48" s="6">
        <f t="shared" si="0"/>
        <v>126.91219817191175</v>
      </c>
    </row>
    <row r="49" spans="1:4">
      <c r="A49" s="7" t="s">
        <v>43</v>
      </c>
      <c r="B49" s="25">
        <v>55220</v>
      </c>
      <c r="C49" s="25">
        <v>75558</v>
      </c>
      <c r="D49" s="6">
        <f t="shared" si="0"/>
        <v>136.83085838464325</v>
      </c>
    </row>
    <row r="50" spans="1:4">
      <c r="A50" s="8" t="s">
        <v>44</v>
      </c>
      <c r="B50" s="25">
        <v>0</v>
      </c>
      <c r="C50" s="25">
        <v>0</v>
      </c>
      <c r="D50" s="6">
        <v>0</v>
      </c>
    </row>
    <row r="51" spans="1:4">
      <c r="A51" s="5" t="s">
        <v>45</v>
      </c>
      <c r="B51" s="26">
        <f>B52+B53+B54</f>
        <v>139944</v>
      </c>
      <c r="C51" s="26">
        <f>C52+C53+C54</f>
        <v>223314</v>
      </c>
      <c r="D51" s="6">
        <f t="shared" si="0"/>
        <v>159.57382953181272</v>
      </c>
    </row>
    <row r="52" spans="1:4">
      <c r="A52" s="7" t="s">
        <v>46</v>
      </c>
      <c r="B52" s="25">
        <v>53941</v>
      </c>
      <c r="C52" s="25">
        <v>104629</v>
      </c>
      <c r="D52" s="6">
        <f t="shared" si="0"/>
        <v>193.96933686805954</v>
      </c>
    </row>
    <row r="53" spans="1:4">
      <c r="A53" s="7" t="s">
        <v>47</v>
      </c>
      <c r="B53" s="25">
        <v>86003</v>
      </c>
      <c r="C53" s="25">
        <v>118685</v>
      </c>
      <c r="D53" s="6">
        <f t="shared" si="0"/>
        <v>138.0009999651175</v>
      </c>
    </row>
    <row r="54" spans="1:4">
      <c r="A54" s="7" t="s">
        <v>48</v>
      </c>
      <c r="B54" s="25">
        <v>0</v>
      </c>
      <c r="C54" s="25">
        <v>0</v>
      </c>
      <c r="D54" s="6">
        <v>0</v>
      </c>
    </row>
    <row r="55" spans="1:4">
      <c r="A55" s="5" t="s">
        <v>53</v>
      </c>
      <c r="B55" s="25">
        <v>0</v>
      </c>
      <c r="C55" s="25">
        <v>0</v>
      </c>
      <c r="D55" s="6">
        <v>0</v>
      </c>
    </row>
    <row r="56" spans="1:4">
      <c r="A56" s="7" t="s">
        <v>54</v>
      </c>
      <c r="B56" s="25">
        <v>0</v>
      </c>
      <c r="C56" s="25">
        <v>0</v>
      </c>
      <c r="D56" s="6">
        <v>0</v>
      </c>
    </row>
    <row r="57" spans="1:4" ht="25.5">
      <c r="A57" s="5" t="s">
        <v>49</v>
      </c>
      <c r="B57" s="26">
        <v>39315</v>
      </c>
      <c r="C57" s="26">
        <v>0</v>
      </c>
      <c r="D57" s="6">
        <f t="shared" si="0"/>
        <v>0</v>
      </c>
    </row>
    <row r="58" spans="1:4">
      <c r="A58" s="14" t="s">
        <v>50</v>
      </c>
      <c r="B58" s="25">
        <v>39315</v>
      </c>
      <c r="C58" s="25">
        <v>0</v>
      </c>
      <c r="D58" s="6">
        <f t="shared" si="0"/>
        <v>0</v>
      </c>
    </row>
    <row r="59" spans="1:4">
      <c r="A59" s="15" t="s">
        <v>51</v>
      </c>
      <c r="B59" s="16">
        <f>B4+B15+B19+B27+B32+B35+B41+B44+B46+B51+B55+B57+B13</f>
        <v>3728119</v>
      </c>
      <c r="C59" s="16">
        <f>C4+C15+C19+C27+C32+C35+C41+C46+C51+C57+C13</f>
        <v>4446397</v>
      </c>
      <c r="D59" s="6">
        <f t="shared" si="0"/>
        <v>119.26649873568951</v>
      </c>
    </row>
  </sheetData>
  <mergeCells count="2">
    <mergeCell ref="A2:D2"/>
    <mergeCell ref="A1:D1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2022-07-14T13:58:48Z</dcterms:modified>
</cp:coreProperties>
</file>