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370" windowHeight="12645"/>
  </bookViews>
  <sheets>
    <sheet name="Лист1" sheetId="1" r:id="rId1"/>
  </sheets>
  <definedNames>
    <definedName name="_xlnm.Print_Titles" localSheetId="0">Лист1!$17:$17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5" i="1" l="1"/>
  <c r="C94" i="1"/>
  <c r="D148" i="1"/>
  <c r="D137" i="1"/>
  <c r="D135" i="1"/>
  <c r="D128" i="1"/>
  <c r="D103" i="1"/>
  <c r="C148" i="1"/>
  <c r="C137" i="1" l="1"/>
  <c r="C135" i="1"/>
  <c r="C128" i="1" l="1"/>
  <c r="C103" i="1"/>
  <c r="C89" i="1"/>
  <c r="D21" i="1" l="1"/>
  <c r="D39" i="1"/>
  <c r="C39" i="1"/>
  <c r="C21" i="1"/>
  <c r="D82" i="1" l="1"/>
  <c r="C82" i="1"/>
  <c r="D71" i="1" l="1"/>
  <c r="C71" i="1"/>
  <c r="D131" i="1" l="1"/>
  <c r="D130" i="1"/>
  <c r="C131" i="1"/>
  <c r="C130" i="1"/>
  <c r="D129" i="1" l="1"/>
  <c r="D150" i="1" l="1"/>
  <c r="C150" i="1"/>
  <c r="C129" i="1" l="1"/>
  <c r="D57" i="1" l="1"/>
  <c r="C57" i="1"/>
  <c r="D54" i="1" l="1"/>
  <c r="D53" i="1" s="1"/>
  <c r="C54" i="1"/>
  <c r="C53" i="1" s="1"/>
  <c r="D67" i="1" l="1"/>
  <c r="C67" i="1"/>
  <c r="D37" i="1"/>
  <c r="C37" i="1"/>
  <c r="D65" i="1" l="1"/>
  <c r="C65" i="1"/>
  <c r="D46" i="1"/>
  <c r="C46" i="1"/>
  <c r="D35" i="1" l="1"/>
  <c r="C35" i="1"/>
  <c r="D153" i="1" l="1"/>
  <c r="D80" i="1"/>
  <c r="D75" i="1"/>
  <c r="D61" i="1"/>
  <c r="D60" i="1" s="1"/>
  <c r="D51" i="1"/>
  <c r="D40" i="1"/>
  <c r="D28" i="1"/>
  <c r="D27" i="1" s="1"/>
  <c r="D22" i="1"/>
  <c r="D19" i="1"/>
  <c r="D79" i="1" l="1"/>
  <c r="D78" i="1" s="1"/>
  <c r="D44" i="1"/>
  <c r="D77" i="1" s="1"/>
  <c r="D43" i="1"/>
  <c r="D155" i="1" l="1"/>
  <c r="D18" i="1"/>
  <c r="C153" i="1" l="1"/>
  <c r="C80" i="1"/>
  <c r="C75" i="1"/>
  <c r="C61" i="1"/>
  <c r="C60" i="1" s="1"/>
  <c r="C51" i="1"/>
  <c r="C40" i="1"/>
  <c r="C28" i="1"/>
  <c r="C27" i="1" s="1"/>
  <c r="C22" i="1"/>
  <c r="C19" i="1"/>
  <c r="C43" i="1" l="1"/>
  <c r="C79" i="1"/>
  <c r="C78" i="1" s="1"/>
  <c r="C44" i="1"/>
  <c r="C77" i="1" s="1"/>
  <c r="C155" i="1" l="1"/>
  <c r="C18" i="1"/>
</calcChain>
</file>

<file path=xl/sharedStrings.xml><?xml version="1.0" encoding="utf-8"?>
<sst xmlns="http://schemas.openxmlformats.org/spreadsheetml/2006/main" count="289" uniqueCount="278">
  <si>
    <t>Код бюджетной классификации</t>
  </si>
  <si>
    <t>00010000000000000000</t>
  </si>
  <si>
    <t>Наименование показателей</t>
  </si>
  <si>
    <t>00010100000000000000</t>
  </si>
  <si>
    <t>00010102000010000110</t>
  </si>
  <si>
    <t>Налог на доходы физических лиц (по дополнительному нормативу)</t>
  </si>
  <si>
    <t>00010300000000000000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</si>
  <si>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</si>
  <si>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00010302230010000110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</si>
  <si>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</si>
  <si>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</si>
  <si>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</si>
  <si>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Налоги на совокупный доход</t>
  </si>
  <si>
    <t>00010302240010000110</t>
  </si>
  <si>
    <t>00010302250010000110</t>
  </si>
  <si>
    <t>00010302260010000110</t>
  </si>
  <si>
    <t>Налог, взимаемый в связи с применением упрощенной системы налогообложения (по нормативу, установленному законом Московской области 50%)</t>
  </si>
  <si>
    <t>Налог, взимаемый с налогоплательщиков, выбравших в качестве объекта налогообложения доходы</t>
  </si>
  <si>
    <t>Единый налог на вмененный доход для отдельных видов деятельности</t>
  </si>
  <si>
    <t>Единый сельскохозяйственный налог</t>
  </si>
  <si>
    <t>Налог, взимаемый в связи с применением патентной системы налогообложения, зачисляемый в бюджеты городских округов</t>
  </si>
  <si>
    <t>Налоги на имущество</t>
  </si>
  <si>
    <t>00010500000000000000</t>
  </si>
  <si>
    <t>00010501000000000110</t>
  </si>
  <si>
    <t>00010501011010000110</t>
  </si>
  <si>
    <t>00010501021010000110</t>
  </si>
  <si>
    <t>00010502010020000110</t>
  </si>
  <si>
    <t>00010503010010000110</t>
  </si>
  <si>
    <t>00010504010020000110</t>
  </si>
  <si>
    <t>Налог на имущество физических лиц, взимаемый по ставкам, применяемым к объектам налогообложения, расположенным в границах городских округов</t>
  </si>
  <si>
    <t>Земельный налог с организаций, обладающих земельным участком, расположенным в границах городских округов</t>
  </si>
  <si>
    <t>Земельный налог с физических лиц, обладающих земельным участком, расположенным в границах городских округов</t>
  </si>
  <si>
    <t>00010601020040000110</t>
  </si>
  <si>
    <t>00010606032040000110</t>
  </si>
  <si>
    <t>00010606042040000110</t>
  </si>
  <si>
    <t>Государственная пошлина</t>
  </si>
  <si>
    <t>Государственная пошлина за выдачу разрешения на установку рекламной конструкции</t>
  </si>
  <si>
    <t>Итого налоговых доходов</t>
  </si>
  <si>
    <t>00010800000000000000</t>
  </si>
  <si>
    <t>00010803010010000110</t>
  </si>
  <si>
    <t>00010807150010000110</t>
  </si>
  <si>
    <t>Доходы от использования имущества, находящегося в государственной и муниципальной собственности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</si>
  <si>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городским округам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</si>
  <si>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</si>
  <si>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</si>
  <si>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Доходы от сдачи в аренду имущества, составляющего казну городских округов (за исключением земельных участков)</t>
  </si>
  <si>
    <t>00011100000000000000</t>
  </si>
  <si>
    <t>00011101040040000120</t>
  </si>
  <si>
    <t>00011105000000000120</t>
  </si>
  <si>
    <t>00011105012040000120</t>
  </si>
  <si>
    <t>00011105074040000120</t>
  </si>
  <si>
    <t>Платежи от государственных и муниципальных унитарных предприятий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</si>
  <si>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округами</t>
  </si>
  <si>
    <t>Налог на доходы физических лиц (по нормативу, установленному Бюджетным кодексом Российской Федерации)</t>
  </si>
  <si>
    <t>00011107000000000120</t>
  </si>
  <si>
    <t>00011107014040000120</t>
  </si>
  <si>
    <t>00011109000000000120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</si>
  <si>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</si>
  <si>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00011109044040000120</t>
  </si>
  <si>
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том числе:</t>
  </si>
  <si>
    <t>Плата за установку и эксплуатацию рекламных конструкций</t>
  </si>
  <si>
    <t>Платежи при пользовании природными ресурсами</t>
  </si>
  <si>
    <t>00011200000000000000</t>
  </si>
  <si>
    <t>Плата за негативное воздействие на окружающую среду</t>
  </si>
  <si>
    <t>00011201000010000120</t>
  </si>
  <si>
    <t>Плата за выбросы загрязняющих веществ в атмосферный воздух стационарными объектами</t>
  </si>
  <si>
    <t>00011201010010000120</t>
  </si>
  <si>
    <t>00011201030010000120</t>
  </si>
  <si>
    <t>Плата за сбросы загрязняющих веществ в водные объекты</t>
  </si>
  <si>
    <t>00011201040010000120</t>
  </si>
  <si>
    <t>Плата за размещение отходов производства и потребления</t>
  </si>
  <si>
    <t>00011400000000000000</t>
  </si>
  <si>
    <t>Доходы от продажи материальных и нематериальных активов</t>
  </si>
  <si>
    <t>Доходы от реализации имущества, находящегося в собственности городских округов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 в части реализации основных средств по указанному имуществу</t>
  </si>
  <si>
    <t>00011402040040000410</t>
  </si>
  <si>
    <t>00011406012040000430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</si>
  <si>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</si>
  <si>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Штрафы, санкции, возмещение ущерба</t>
  </si>
  <si>
    <t>00011600000000000000</t>
  </si>
  <si>
    <t>Прочие неналоговые доходы</t>
  </si>
  <si>
    <t>00011700000000000000</t>
  </si>
  <si>
    <t>00011705040040000180</t>
  </si>
  <si>
    <t>Прочие неналоговые доходы бюджетов городских округов</t>
  </si>
  <si>
    <t>Итого неналоговых доходов</t>
  </si>
  <si>
    <t xml:space="preserve">Безвозмездные поступления </t>
  </si>
  <si>
    <t>00020000000000000000</t>
  </si>
  <si>
    <t>00020200000000000000</t>
  </si>
  <si>
    <t>Безвозмездные поступления от других бюджетов бюджетной системы Российской Федерации</t>
  </si>
  <si>
    <t>00020210000000000150</t>
  </si>
  <si>
    <t>00020215001040000150</t>
  </si>
  <si>
    <t>00020220000000000150</t>
  </si>
  <si>
    <t>00020230000000000150</t>
  </si>
  <si>
    <t>00020240000000000150</t>
  </si>
  <si>
    <t>Иные межбюджетные трансферты</t>
  </si>
  <si>
    <t>Прочие безвозмездные поступления</t>
  </si>
  <si>
    <t>Прочие безвозмездные поступления в бюджеты городских округов</t>
  </si>
  <si>
    <t>ВСЕГО ДОХОДОВ</t>
  </si>
  <si>
    <t>к решению Совета депутатов</t>
  </si>
  <si>
    <t>Наро-Фоминского</t>
  </si>
  <si>
    <t>городского округа</t>
  </si>
  <si>
    <t>Поступления доходов в бюджет</t>
  </si>
  <si>
    <t>00020704050040000150</t>
  </si>
  <si>
    <t>НАЛОГОВЫЕ И НЕНАЛОГОВЫЕ ДОХОДЫ</t>
  </si>
  <si>
    <t>Налоги на прибыль, доходы</t>
  </si>
  <si>
    <t>Налоги на товары (работы, услуги), реализуемые на территории Российской Федерации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</si>
  <si>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</si>
  <si>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Дотации бюджетам бюджетной системы Российской Федерации</t>
  </si>
  <si>
    <t>Субсидии бюджетам бюджетной системы Российской Федерации (межбюджетные субсидии), в том числе:</t>
  </si>
  <si>
    <t>Субвенции бюджетам бюджетной системы Российской Федерации, в том числе:</t>
  </si>
  <si>
    <t>00020700000000000000</t>
  </si>
  <si>
    <t>На обеспечение подвоза обучающихся к месту обучения в муниципальные общеобразовательные организации в Московской области, расположенные в сельских населенных пунктах</t>
  </si>
  <si>
    <t>Плата за социальный найм</t>
  </si>
  <si>
    <t>Приложение 2</t>
  </si>
  <si>
    <t>00010600000000000000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</si>
  <si>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</si>
  <si>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Земельный налог</t>
  </si>
  <si>
    <t>00011105024040000120</t>
  </si>
  <si>
    <t>00011105312040000120</t>
  </si>
  <si>
    <t>Плата по соглашениям об установлении сервитута, заключенным органами местного самоуправления городских округов,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округов</t>
  </si>
  <si>
    <t>Плата за коммерческий найм</t>
  </si>
  <si>
    <t>00011300000000000000</t>
  </si>
  <si>
    <t>Доходы от оказания платных услуг и компенсации затарат государства</t>
  </si>
  <si>
    <t>00011406312040000430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</si>
  <si>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 и которые расположены в границах городских округов</t>
  </si>
  <si>
    <t>00011109080040000120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</si>
  <si>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округов, и на землях или земельных участках, государственная собственность на которые не разграничена</t>
  </si>
  <si>
    <t>Плата за предоставление права на размещение и эксплуатацию нестационарного торгового объекта</t>
  </si>
  <si>
    <t>00011301994040000130</t>
  </si>
  <si>
    <t>Прочие доходы от оказания платных услуг (работ) получателями средств бюджетов городских округов</t>
  </si>
  <si>
    <t>Дотации бюджетам городских округов на выравнивание бюджетной обеспеченности из бюджета субъекта Российской Федерации</t>
  </si>
  <si>
    <t>На софинансирование работ по капитальному ремонту и ремонту автомобильных дорог общего пользования местного значения</t>
  </si>
  <si>
    <t>02520225027040000150</t>
  </si>
  <si>
    <t>На реализацию мероприятий по обеспечению доступности приоритетных объектов и услуг в приоритетных сферах жизнедеятельности инвалидов и других маломобильных групп населения</t>
  </si>
  <si>
    <t>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</si>
  <si>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На реализацию мероприятий по обеспечению жильем молодых семей</t>
  </si>
  <si>
    <t>На реализацию мероприятий по улучшению жилищных условий многодетных семей</t>
  </si>
  <si>
    <t>На софинансирование расходов на организацию транспортного обслуживания населения по муниципальным маршрутам регулярных перевозок по регулируемым тарифам</t>
  </si>
  <si>
    <t>На мероприятия по организации отдыха детей в каникулярное время</t>
  </si>
  <si>
    <t>На оснащение планшетными компьютерами общеобразовательных организаций в Московской области</t>
  </si>
  <si>
    <t>На оснащение мультимедийными проекторами и экранами для мультимедийных проекторов общеобразовательных организаций в Московской области</t>
  </si>
  <si>
    <t>На создание и содержание дополнительных мест для детей в возрасте от 1,5 до 7 лет в организациях, осуществляющих присмотр и уход за детьми</t>
  </si>
  <si>
    <t>На предоставление гражданам  субсидий на оплату жилого помещения и коммунальных услуг</t>
  </si>
  <si>
    <t>На обеспечение предоставления гражданам  субсидий на оплату жилого помещения и коммунальных услуг</t>
  </si>
  <si>
    <t>На осуществление государственных полномочий Московской области в области земельных отношений</t>
  </si>
  <si>
    <t>На выплату компенсации родительской платы за присмотр и уход за детьми, осваивающими образовательные программы дошкольного образования в организациях Московской области, осуществляющих образовательную деятельность</t>
  </si>
  <si>
    <t>На создание административных комиссий, уполномоченных рассматривать дела об административных правонарушениях в сфере благоустройства</t>
  </si>
  <si>
    <t>На осуществление переданных полномочий Московской области по транспортировке в морг, включая погрузоразгрузочные работы, с мест обнаружения или происшествия умерших для производства судебно-медицинской экспертизы</t>
  </si>
  <si>
    <t>На предоставление жилых помещений детям-сиротам и детям, оставшимся без попечения родителей, лицам из числа детей-сирот и детей, оставшихся без попечения родителей, по договорам найма специализированных жилых помещений</t>
  </si>
  <si>
    <t>На составление (изменение) списков кандидатов в присяжные заседатели федеральных судов общей юрисдикции в Российской Федерации</t>
  </si>
  <si>
    <t>На осуществление переданных полномочий по временному хранению, комплектованию, учету и использованию архивных документов, относящихся к собственности Московской области и временно хранящихся в муниципальных архивах</t>
  </si>
  <si>
    <t xml:space="preserve">На осуществление отдельных государственных полномочий в части подготовки и направления уведомлений о соответствии (несоответствии)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участке, уведомлений о соответствии (несоответствии) построенных или реконструированных объектов индивидуального жилищного строительства или садового дома требованиям законодательства о градостроительной деятельности 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</si>
  <si>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</t>
  </si>
  <si>
    <t>На мероприятия по созданию  в муниципальных образовательных организациях: дошкольных, общеобразовательных, дополнительного образования детей, в том числе в организациях, осуществляющих образовательную деятельностьпо адаптированным основным общеобразовательным программам, условий для получения детьми-инвалидами качественного образования</t>
  </si>
  <si>
    <t>00020220216046024150</t>
  </si>
  <si>
    <t>00020225027040000150</t>
  </si>
  <si>
    <t>00020225304040000150</t>
  </si>
  <si>
    <t>00020225497040000150</t>
  </si>
  <si>
    <t>00020229999046019150</t>
  </si>
  <si>
    <t>00020229999046032150</t>
  </si>
  <si>
    <t>00020229999046157150</t>
  </si>
  <si>
    <t>00020229999046219150</t>
  </si>
  <si>
    <t>00020229999046226150</t>
  </si>
  <si>
    <t>00020229999046227150</t>
  </si>
  <si>
    <t>00020229999046233150</t>
  </si>
  <si>
    <t>00020229999046263150</t>
  </si>
  <si>
    <t>00020229999046277150</t>
  </si>
  <si>
    <t>00020229999046278150</t>
  </si>
  <si>
    <t>00020229999046287150</t>
  </si>
  <si>
    <t>00020229999046288150</t>
  </si>
  <si>
    <t>00020229999046408150</t>
  </si>
  <si>
    <t>00020225519040000150</t>
  </si>
  <si>
    <t>00020229999046077150</t>
  </si>
  <si>
    <t>На ремонт подъездов в многоквартирных домах</t>
  </si>
  <si>
    <t>На капитальный ремонт гидротехнических сооружений, находящихся в муниципальной собственности, в том числе разработку проектной документации</t>
  </si>
  <si>
    <t>00020229999046086150</t>
  </si>
  <si>
    <t>00020229999046095150</t>
  </si>
  <si>
    <t>00020229999046116150</t>
  </si>
  <si>
    <t>На устройство систем наружного освещения в рамках реализации проекта "Светлый город"</t>
  </si>
  <si>
    <t>00020229999046274150</t>
  </si>
  <si>
    <t>На ремонт дворовых территорий</t>
  </si>
  <si>
    <t>На благоустройство лесопарковых зон</t>
  </si>
  <si>
    <t>На проведение работ по капитальному ремонту зданий региональных (муниципальных) общеобразовательных организаций</t>
  </si>
  <si>
    <t>На оснащение отремонтированных зданий общеобразовательных организаций средствами обучения и воспитания</t>
  </si>
  <si>
    <t>00020229999046373150</t>
  </si>
  <si>
    <t>00020229999046377150</t>
  </si>
  <si>
    <t>00020229999046378150</t>
  </si>
  <si>
    <t xml:space="preserve">На обеспечение переданного государственного полномочия Московской области по созданию комиссий по делам несовершеннолетних и защите их прав муниципальных образований Московской области </t>
  </si>
  <si>
    <t>На осуществление переданных полномочий Московской области по организации мероприятий при осуществлении деятельности по обращению с собаками без владельцев</t>
  </si>
  <si>
    <t>00020230022046141150</t>
  </si>
  <si>
    <t>00020230022046142150</t>
  </si>
  <si>
    <t>00020230024046068150</t>
  </si>
  <si>
    <t>00020230024046070150</t>
  </si>
  <si>
    <t>00020230024046083150</t>
  </si>
  <si>
    <t>00020230024046087150</t>
  </si>
  <si>
    <t>00020230024046205150</t>
  </si>
  <si>
    <t>00020230024046214150</t>
  </si>
  <si>
    <t>00020230024046223150</t>
  </si>
  <si>
    <t>00020230024046267150</t>
  </si>
  <si>
    <t>00020230024046282150</t>
  </si>
  <si>
    <t>00020235082040000150</t>
  </si>
  <si>
    <t>00020235120040000150</t>
  </si>
  <si>
    <t>00020235303040000150</t>
  </si>
  <si>
    <t>00020239999046069150</t>
  </si>
  <si>
    <t>00020239999046071150</t>
  </si>
  <si>
    <t>00020249999046276150</t>
  </si>
  <si>
    <t>00020239999046201150</t>
  </si>
  <si>
    <t>00020239999046202150</t>
  </si>
  <si>
    <t>00020249999046143150</t>
  </si>
  <si>
    <t>На реализацию отдельных мероприятий муниципальных программ</t>
  </si>
  <si>
    <t>00020229999046169150</t>
  </si>
  <si>
    <t>00020229999046259150</t>
  </si>
  <si>
    <t>Сумма на 2024 год,      тыс.руб.</t>
  </si>
  <si>
    <t>00020229999046436150</t>
  </si>
  <si>
    <t>На софинансирование работ по строительству (реконструкции) объектов дорожного хозяйства местного значения</t>
  </si>
  <si>
    <t>На приобретение музыкальных инструментов для муниципальных организаций дополнительного образования в сфере культуры Московской области</t>
  </si>
  <si>
    <t>00020229999046048150</t>
  </si>
  <si>
    <t>00020229999046380150</t>
  </si>
  <si>
    <t>00020229999046295150</t>
  </si>
  <si>
    <t>Наро-Фоминского городского округа на плановый период 2024 и 2025 годов</t>
  </si>
  <si>
    <t>Сумма на 2025 год,      тыс.руб.</t>
  </si>
  <si>
    <t>00010606000000000110</t>
  </si>
  <si>
    <t>Административные штрафы, установленные Кодексом Российской Федерации об административных правонарушениях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</si>
  <si>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</si>
  <si>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Платежи, уплачиваемые в целях возмещения вреда</t>
  </si>
  <si>
    <t>00011601000010000140</t>
  </si>
  <si>
    <t>00011607000000000140</t>
  </si>
  <si>
    <t>00011611000010000140</t>
  </si>
  <si>
    <t>На компенсацию проезда к месту учебы и обратно отдельным категориям обучающихся по очной форме обучения муниципальных общеобразовательных организаций</t>
  </si>
  <si>
    <t>На осуществление отдельных государственных полномочий в части присвоения адресов объектам адресации и согласования перепланировки помещений в многоквартирном доме</t>
  </si>
  <si>
    <t>На осуществление переданных органам местного самоуправления полномочий по региональному государственному жилищному контролю (надзору) за соблюдением гражданами требований правил пользования газом</t>
  </si>
  <si>
    <t>00020230024046193150</t>
  </si>
  <si>
    <t>На проведение капитального ремонта муниципальных объектов физической культуры и спорта</t>
  </si>
  <si>
    <t>На благоустройство территорий муниципальных общеобразовательных организаций, в зданиях которых выполнен капитальный ремонт</t>
  </si>
  <si>
    <t>00020225299040000150</t>
  </si>
  <si>
    <t>На реализацию программ формирования современной городской среды в части достижения основного результата по благоустройству общественных территорий</t>
  </si>
  <si>
    <t>00020225786040000150</t>
  </si>
  <si>
    <t>На капитальный ремонт сетей водоснабжения, водоотведения, теплоснабжения</t>
  </si>
  <si>
    <t>На техническую поддержку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многофункциональных центрах предоставления государственных и муниципальных услуг</t>
  </si>
  <si>
    <t>На обновление и техническое обслуживание (ремонт) средств (программного обеспечения и оборудования), приобретенных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</t>
  </si>
  <si>
    <t>00020229999046199150</t>
  </si>
  <si>
    <t>На капитальный ремонт объектов теплоснабжения</t>
  </si>
  <si>
    <t>00020229999046395150</t>
  </si>
  <si>
    <t>На создание доступной среды в муниципальных учреждениях физической культуры и спорта и в муниципальных учреждениях дополнительного образования сферы спорта</t>
  </si>
  <si>
    <t>На строительство и реконструкцию сетей водоснабжения, водоотведения, теплоснабжения</t>
  </si>
  <si>
    <t>00020229999046473150</t>
  </si>
  <si>
    <t>На строительство и реконструкцию объектов теплоснабжения</t>
  </si>
  <si>
    <t>На обеспечение условий для функционирования центров образования естественно-научной и технологической направленностей</t>
  </si>
  <si>
    <t>00020229999046261150</t>
  </si>
  <si>
    <t>На подготовку основания, приобретение и установку плоскостных спортивных сооружений</t>
  </si>
  <si>
    <t>00020229999046396150</t>
  </si>
  <si>
    <t>На создание доступной среды в муниципальных учреждениях культуры</t>
  </si>
  <si>
    <t>00020229999046402150</t>
  </si>
  <si>
    <t>На строительство и реконструкцию объектов очистки сточных вод</t>
  </si>
  <si>
    <t>00010507000010000110</t>
  </si>
  <si>
    <t>Налог взимаемый в связи с применением специального налогового режима "Автоматизированная упрощенная система налогообложения"</t>
  </si>
  <si>
    <t>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 (Создание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городах)</t>
  </si>
  <si>
    <t>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 (Обновление материально-технической базы  в организациях, осуществляющих образовательную деятельность исключительно по адаптированным основным общеобразовательным программам)</t>
  </si>
  <si>
    <t>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 (обеспечение образовательных организаций материально-технической базой для внедрения цифровой образовательной среды)</t>
  </si>
  <si>
    <t>На проведение капитального ремонта в муниципальных дошкольных образовательных организациях и дошкольных отделениях муниципальных общеобразовательных организаций</t>
  </si>
  <si>
    <t>На реализацию программ формирования современной городской среды в части достижения основного результата поблагоустройству общественных территорий (благоустройство скверов)</t>
  </si>
  <si>
    <t>На приобретение автобусов для доставки обучающихся в общеобразовательные организации, расположенные в сельских населенных пунктах</t>
  </si>
  <si>
    <t>На государственную поддержку частных дошкольных общеобразовательных организаций, частных общеобразовательных организаций и индивидуальных предпринимателей, осуществляющих образовательную деятельность по основным общеобразовательным программам дошкольного образования, с целью возмещения расходов на присмотр и уход, содержание имущества и арендную плату за использование помещений</t>
  </si>
  <si>
    <t>На организацию питания обучающихся, получающих основное и среднее общее образование, и отдельных категорий обучающихся, получающих начальное общее образование, в муниципальных общеобразовательных организациях</t>
  </si>
  <si>
    <t>На разработку проектно-сметной документации на проведение капитального ремонта зданий муниципальных общеобразовательных организаций</t>
  </si>
  <si>
    <t xml:space="preserve">На финансовое обеспечение государственных гарантий реализации прав граждан на получение общедоступного и бесплатного дошкольного образования 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 </t>
  </si>
  <si>
    <t>На финансовое обеспечение получения гражданами дошкольного образования в частных дошкольных образовательных организациях, дошкольного, начального общего, основного общего, среднего общего образования в частных общеобразовательных организациях, осуществляющих образовательную деятельность по имеющим государственную аккредитацию основным общеобразовательным программам,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услуг), и на обеспечение питанием отдельных категорий обучающихся по очной форме обучения в частных общеобразовательных организациях, осуществляющих образовательную деятельность по имеющим государственную аккредитацию основным общеобразовательным программам</t>
  </si>
  <si>
    <r>
      <t xml:space="preserve">от </t>
    </r>
    <r>
      <rPr>
        <u/>
        <sz val="10"/>
        <color theme="1"/>
        <rFont val="Times New Roman"/>
        <family val="1"/>
        <charset val="204"/>
      </rPr>
      <t>13.12.2022</t>
    </r>
    <r>
      <rPr>
        <sz val="10"/>
        <color theme="1"/>
        <rFont val="Times New Roman"/>
        <family val="1"/>
        <charset val="204"/>
      </rPr>
      <t xml:space="preserve"> № </t>
    </r>
    <r>
      <rPr>
        <u/>
        <sz val="10"/>
        <color theme="1"/>
        <rFont val="Times New Roman"/>
        <family val="1"/>
        <charset val="204"/>
      </rPr>
      <t>4/7</t>
    </r>
  </si>
  <si>
    <t>00020225172040000150</t>
  </si>
  <si>
    <t>00020225213040000150</t>
  </si>
  <si>
    <t>На реализацию федеральной целевой программы "Увековечение памяти погибших при защите Отечества на 2019-2024 годы"</t>
  </si>
  <si>
    <t>На государственную поддержку отрасли культуры (модернизация библиотек в части комплектования книжных фондов муниципальных общедоступных библиотек и государственной общедоступной библиотеки Московской области)</t>
  </si>
  <si>
    <t>00020229999045555150</t>
  </si>
  <si>
    <t>На обеспечение оснащения государственных и муниципальных общеобразовательных организаций, в том числе структурных подразделений указанных организаций, государственными символами Российской Федерации</t>
  </si>
  <si>
    <t>На обеспечение переданных государственных полномочий Московской области по организации деятельности по сбору (в том числе раздельному сбору) отходов на лесных участках в составе земель лесного фонда, не предоставленных гражданам и юридическим лицам, а также по транспортированию, обработке, утилизации таких отходов</t>
  </si>
  <si>
    <t>00020235179040000150</t>
  </si>
  <si>
    <t>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(Финансовое обеспечение государственных гарантий реализации прав граждан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услуг))</t>
  </si>
  <si>
    <t>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 (Финансовое обеспечение государственных гарантий реализации прав граждан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услуг))</t>
  </si>
  <si>
    <r>
      <t xml:space="preserve">от </t>
    </r>
    <r>
      <rPr>
        <u/>
        <sz val="10"/>
        <color theme="1"/>
        <rFont val="Times New Roman"/>
        <family val="1"/>
        <charset val="204"/>
      </rPr>
      <t>25.07.2023</t>
    </r>
    <r>
      <rPr>
        <sz val="10"/>
        <color theme="1"/>
        <rFont val="Times New Roman"/>
        <family val="1"/>
        <charset val="204"/>
      </rPr>
      <t xml:space="preserve"> № </t>
    </r>
    <r>
      <rPr>
        <u/>
        <sz val="10"/>
        <color theme="1"/>
        <rFont val="Times New Roman"/>
        <family val="1"/>
        <charset val="204"/>
      </rPr>
      <t>15/19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</si>
</sst>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justify" vertical="center" wrapText="1"/>
    </xf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justify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justify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justify" vertical="center" wrapText="1"/>
    </xf>
    <xf numFmtId="3" fontId="2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 indent="36"/>
    </xf>
    <xf numFmtId="0" fontId="1" fillId="0" borderId="0" xfId="0" applyFont="1" applyFill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 indent="36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5"/>
  <sheetViews>
    <sheetView tabSelected="1" topLeftCell="A16" workbookViewId="0">
      <selection activeCell="J18" sqref="J18"/>
    </sheetView>
  </sheetViews>
  <sheetFormatPr defaultColWidth="8.85546875" defaultRowHeight="12.75" x14ac:dyDescent="0.2"/>
  <cols>
    <col min="1" max="1" width="20.28515625" style="1" customWidth="1"/>
    <col min="2" max="2" width="54.140625" style="1" customWidth="1"/>
    <col min="3" max="3" width="10.42578125" style="1" customWidth="1"/>
    <col min="4" max="4" width="10.28515625" style="1" customWidth="1"/>
    <col min="5" max="16384" width="8.85546875" style="1"/>
  </cols>
  <sheetData>
    <row r="1" spans="1:4" x14ac:dyDescent="0.2">
      <c r="B1" s="21" t="s">
        <v>112</v>
      </c>
      <c r="C1" s="21"/>
      <c r="D1" s="21"/>
    </row>
    <row r="2" spans="1:4" x14ac:dyDescent="0.2">
      <c r="B2" s="21" t="s">
        <v>97</v>
      </c>
      <c r="C2" s="21"/>
      <c r="D2" s="21"/>
    </row>
    <row r="3" spans="1:4" x14ac:dyDescent="0.2">
      <c r="B3" s="21" t="s">
        <v>98</v>
      </c>
      <c r="C3" s="21"/>
      <c r="D3" s="21"/>
    </row>
    <row r="4" spans="1:4" x14ac:dyDescent="0.2">
      <c r="B4" s="21" t="s">
        <v>99</v>
      </c>
      <c r="C4" s="21"/>
      <c r="D4" s="21"/>
    </row>
    <row r="5" spans="1:4" x14ac:dyDescent="0.2">
      <c r="B5" s="21" t="s">
        <v>277</v>
      </c>
      <c r="C5" s="21"/>
      <c r="D5" s="21"/>
    </row>
    <row r="6" spans="1:4" x14ac:dyDescent="0.2">
      <c r="B6" s="18"/>
      <c r="C6" s="18"/>
      <c r="D6" s="18"/>
    </row>
    <row r="7" spans="1:4" x14ac:dyDescent="0.2">
      <c r="B7" s="21" t="s">
        <v>112</v>
      </c>
      <c r="C7" s="21"/>
      <c r="D7" s="21"/>
    </row>
    <row r="8" spans="1:4" x14ac:dyDescent="0.2">
      <c r="B8" s="21" t="s">
        <v>97</v>
      </c>
      <c r="C8" s="21"/>
      <c r="D8" s="21"/>
    </row>
    <row r="9" spans="1:4" x14ac:dyDescent="0.2">
      <c r="B9" s="21" t="s">
        <v>98</v>
      </c>
      <c r="C9" s="21"/>
      <c r="D9" s="21"/>
    </row>
    <row r="10" spans="1:4" x14ac:dyDescent="0.2">
      <c r="B10" s="21" t="s">
        <v>99</v>
      </c>
      <c r="C10" s="21"/>
      <c r="D10" s="21"/>
    </row>
    <row r="11" spans="1:4" x14ac:dyDescent="0.2">
      <c r="B11" s="21" t="s">
        <v>266</v>
      </c>
      <c r="C11" s="21"/>
      <c r="D11" s="21"/>
    </row>
    <row r="14" spans="1:4" x14ac:dyDescent="0.2">
      <c r="A14" s="20" t="s">
        <v>100</v>
      </c>
      <c r="B14" s="20"/>
      <c r="C14" s="20"/>
      <c r="D14" s="20"/>
    </row>
    <row r="15" spans="1:4" x14ac:dyDescent="0.2">
      <c r="A15" s="20" t="s">
        <v>218</v>
      </c>
      <c r="B15" s="20"/>
      <c r="C15" s="20"/>
      <c r="D15" s="20"/>
    </row>
    <row r="17" spans="1:4" ht="38.25" x14ac:dyDescent="0.2">
      <c r="A17" s="6" t="s">
        <v>0</v>
      </c>
      <c r="B17" s="6" t="s">
        <v>2</v>
      </c>
      <c r="C17" s="6" t="s">
        <v>211</v>
      </c>
      <c r="D17" s="6" t="s">
        <v>219</v>
      </c>
    </row>
    <row r="18" spans="1:4" s="4" customFormat="1" x14ac:dyDescent="0.2">
      <c r="A18" s="7" t="s">
        <v>1</v>
      </c>
      <c r="B18" s="6" t="s">
        <v>102</v>
      </c>
      <c r="C18" s="15">
        <f>C43+C77</f>
        <v>5020562</v>
      </c>
      <c r="D18" s="15">
        <f>D43+D77</f>
        <v>4828725</v>
      </c>
    </row>
    <row r="19" spans="1:4" s="4" customFormat="1" x14ac:dyDescent="0.2">
      <c r="A19" s="7" t="s">
        <v>3</v>
      </c>
      <c r="B19" s="8" t="s">
        <v>103</v>
      </c>
      <c r="C19" s="15">
        <f>C20+C21</f>
        <v>2650938</v>
      </c>
      <c r="D19" s="15">
        <f>D20+D21</f>
        <v>2269284</v>
      </c>
    </row>
    <row r="20" spans="1:4" ht="25.5" x14ac:dyDescent="0.2">
      <c r="A20" s="9" t="s">
        <v>4</v>
      </c>
      <c r="B20" s="10" t="s">
        <v>53</v>
      </c>
      <c r="C20" s="16">
        <v>1024239</v>
      </c>
      <c r="D20" s="16">
        <v>1127675</v>
      </c>
    </row>
    <row r="21" spans="1:4" ht="25.5" x14ac:dyDescent="0.2">
      <c r="A21" s="9" t="s">
        <v>4</v>
      </c>
      <c r="B21" s="10" t="s">
        <v>5</v>
      </c>
      <c r="C21" s="16">
        <f>1431564+195135</f>
        <v>1626699</v>
      </c>
      <c r="D21" s="16">
        <f>1160888-19279</f>
        <v>1141609</v>
      </c>
    </row>
    <row r="22" spans="1:4" s="4" customFormat="1" ht="25.5" x14ac:dyDescent="0.2">
      <c r="A22" s="7" t="s">
        <v>6</v>
      </c>
      <c r="B22" s="8" t="s">
        <v>104</v>
      </c>
      <c r="C22" s="15">
        <f>SUM(C23:C26)</f>
        <v>95102</v>
      </c>
      <c r="D22" s="15">
        <f>SUM(D23:D26)</f>
        <v>100645</v>
      </c>
    </row>
    <row r="23" spans="1:4" ht="63.75" x14ac:dyDescent="0.2">
      <c r="A23" s="13" t="s">
        <v>8</v>
      </c>
      <c r="B23" s="10" t="s">
        <v>7</v>
      </c>
      <c r="C23" s="16">
        <v>46084</v>
      </c>
      <c r="D23" s="16">
        <v>48884</v>
      </c>
    </row>
    <row r="24" spans="1:4" ht="76.5" x14ac:dyDescent="0.2">
      <c r="A24" s="13" t="s">
        <v>13</v>
      </c>
      <c r="B24" s="10" t="s">
        <v>9</v>
      </c>
      <c r="C24" s="16">
        <v>263</v>
      </c>
      <c r="D24" s="16">
        <v>279</v>
      </c>
    </row>
    <row r="25" spans="1:4" ht="63.75" x14ac:dyDescent="0.2">
      <c r="A25" s="13" t="s">
        <v>14</v>
      </c>
      <c r="B25" s="10" t="s">
        <v>10</v>
      </c>
      <c r="C25" s="16">
        <v>54079</v>
      </c>
      <c r="D25" s="16">
        <v>56806</v>
      </c>
    </row>
    <row r="26" spans="1:4" ht="63.75" x14ac:dyDescent="0.2">
      <c r="A26" s="13" t="s">
        <v>15</v>
      </c>
      <c r="B26" s="10" t="s">
        <v>11</v>
      </c>
      <c r="C26" s="16">
        <v>-5324</v>
      </c>
      <c r="D26" s="16">
        <v>-5324</v>
      </c>
    </row>
    <row r="27" spans="1:4" s="4" customFormat="1" x14ac:dyDescent="0.2">
      <c r="A27" s="7" t="s">
        <v>22</v>
      </c>
      <c r="B27" s="8" t="s">
        <v>12</v>
      </c>
      <c r="C27" s="15">
        <f>C28+C31+C32+C33+C34</f>
        <v>970844</v>
      </c>
      <c r="D27" s="15">
        <f>D28+D31+D32+D33+D34</f>
        <v>1137649</v>
      </c>
    </row>
    <row r="28" spans="1:4" ht="38.25" x14ac:dyDescent="0.2">
      <c r="A28" s="9" t="s">
        <v>23</v>
      </c>
      <c r="B28" s="10" t="s">
        <v>16</v>
      </c>
      <c r="C28" s="16">
        <f>C29+C30</f>
        <v>854750</v>
      </c>
      <c r="D28" s="16">
        <f>D29+D30</f>
        <v>1012662</v>
      </c>
    </row>
    <row r="29" spans="1:4" ht="25.5" x14ac:dyDescent="0.2">
      <c r="A29" s="9" t="s">
        <v>24</v>
      </c>
      <c r="B29" s="10" t="s">
        <v>17</v>
      </c>
      <c r="C29" s="16">
        <v>700895</v>
      </c>
      <c r="D29" s="16">
        <v>830383</v>
      </c>
    </row>
    <row r="30" spans="1:4" ht="55.9" customHeight="1" x14ac:dyDescent="0.2">
      <c r="A30" s="9" t="s">
        <v>25</v>
      </c>
      <c r="B30" s="10" t="s">
        <v>105</v>
      </c>
      <c r="C30" s="16">
        <v>153855</v>
      </c>
      <c r="D30" s="16">
        <v>182279</v>
      </c>
    </row>
    <row r="31" spans="1:4" ht="13.15" hidden="1" customHeight="1" x14ac:dyDescent="0.2">
      <c r="A31" s="9" t="s">
        <v>26</v>
      </c>
      <c r="B31" s="10" t="s">
        <v>18</v>
      </c>
      <c r="C31" s="16"/>
      <c r="D31" s="16"/>
    </row>
    <row r="32" spans="1:4" hidden="1" x14ac:dyDescent="0.2">
      <c r="A32" s="9" t="s">
        <v>27</v>
      </c>
      <c r="B32" s="10" t="s">
        <v>19</v>
      </c>
      <c r="C32" s="16"/>
      <c r="D32" s="16"/>
    </row>
    <row r="33" spans="1:4" ht="25.5" x14ac:dyDescent="0.2">
      <c r="A33" s="9" t="s">
        <v>28</v>
      </c>
      <c r="B33" s="10" t="s">
        <v>20</v>
      </c>
      <c r="C33" s="16">
        <v>115892</v>
      </c>
      <c r="D33" s="16">
        <v>124778</v>
      </c>
    </row>
    <row r="34" spans="1:4" ht="38.25" x14ac:dyDescent="0.2">
      <c r="A34" s="9" t="s">
        <v>253</v>
      </c>
      <c r="B34" s="10" t="s">
        <v>254</v>
      </c>
      <c r="C34" s="16">
        <v>202</v>
      </c>
      <c r="D34" s="16">
        <v>209</v>
      </c>
    </row>
    <row r="35" spans="1:4" s="4" customFormat="1" x14ac:dyDescent="0.2">
      <c r="A35" s="7" t="s">
        <v>113</v>
      </c>
      <c r="B35" s="8" t="s">
        <v>21</v>
      </c>
      <c r="C35" s="15">
        <f>SUM(C36:C37)</f>
        <v>811241</v>
      </c>
      <c r="D35" s="15">
        <f>SUM(D36:D37)</f>
        <v>824771</v>
      </c>
    </row>
    <row r="36" spans="1:4" ht="38.25" x14ac:dyDescent="0.2">
      <c r="A36" s="9" t="s">
        <v>32</v>
      </c>
      <c r="B36" s="10" t="s">
        <v>29</v>
      </c>
      <c r="C36" s="16">
        <v>269426</v>
      </c>
      <c r="D36" s="16">
        <v>282956</v>
      </c>
    </row>
    <row r="37" spans="1:4" x14ac:dyDescent="0.2">
      <c r="A37" s="7" t="s">
        <v>220</v>
      </c>
      <c r="B37" s="8" t="s">
        <v>115</v>
      </c>
      <c r="C37" s="15">
        <f>C38+C39</f>
        <v>541815</v>
      </c>
      <c r="D37" s="15">
        <f>D38+D39</f>
        <v>541815</v>
      </c>
    </row>
    <row r="38" spans="1:4" ht="25.5" x14ac:dyDescent="0.2">
      <c r="A38" s="9" t="s">
        <v>33</v>
      </c>
      <c r="B38" s="10" t="s">
        <v>30</v>
      </c>
      <c r="C38" s="16">
        <v>291197</v>
      </c>
      <c r="D38" s="16">
        <v>291197</v>
      </c>
    </row>
    <row r="39" spans="1:4" ht="25.5" x14ac:dyDescent="0.2">
      <c r="A39" s="9" t="s">
        <v>34</v>
      </c>
      <c r="B39" s="10" t="s">
        <v>31</v>
      </c>
      <c r="C39" s="16">
        <f>263676-13058</f>
        <v>250618</v>
      </c>
      <c r="D39" s="16">
        <f>263676-13058</f>
        <v>250618</v>
      </c>
    </row>
    <row r="40" spans="1:4" s="4" customFormat="1" x14ac:dyDescent="0.2">
      <c r="A40" s="7" t="s">
        <v>38</v>
      </c>
      <c r="B40" s="8" t="s">
        <v>35</v>
      </c>
      <c r="C40" s="15">
        <f>SUM(C41:C42)</f>
        <v>48995</v>
      </c>
      <c r="D40" s="15">
        <f>SUM(D41:D42)</f>
        <v>51971</v>
      </c>
    </row>
    <row r="41" spans="1:4" ht="38.25" x14ac:dyDescent="0.2">
      <c r="A41" s="9" t="s">
        <v>39</v>
      </c>
      <c r="B41" s="10" t="s">
        <v>114</v>
      </c>
      <c r="C41" s="16">
        <v>48795</v>
      </c>
      <c r="D41" s="16">
        <v>51771</v>
      </c>
    </row>
    <row r="42" spans="1:4" ht="25.5" x14ac:dyDescent="0.2">
      <c r="A42" s="9" t="s">
        <v>40</v>
      </c>
      <c r="B42" s="10" t="s">
        <v>36</v>
      </c>
      <c r="C42" s="16">
        <v>200</v>
      </c>
      <c r="D42" s="16">
        <v>200</v>
      </c>
    </row>
    <row r="43" spans="1:4" s="4" customFormat="1" x14ac:dyDescent="0.2">
      <c r="A43" s="7"/>
      <c r="B43" s="8" t="s">
        <v>37</v>
      </c>
      <c r="C43" s="15">
        <f>C19+C22+C27+C35+C40</f>
        <v>4577120</v>
      </c>
      <c r="D43" s="15">
        <f>D19+D22+D27+D35+D40</f>
        <v>4384320</v>
      </c>
    </row>
    <row r="44" spans="1:4" s="4" customFormat="1" ht="25.5" x14ac:dyDescent="0.2">
      <c r="A44" s="7" t="s">
        <v>46</v>
      </c>
      <c r="B44" s="8" t="s">
        <v>41</v>
      </c>
      <c r="C44" s="15">
        <f>C45+C46+C51+C53</f>
        <v>331453</v>
      </c>
      <c r="D44" s="15">
        <f>D45+D46+D51+D53</f>
        <v>332415</v>
      </c>
    </row>
    <row r="45" spans="1:4" s="4" customFormat="1" ht="52.15" customHeight="1" x14ac:dyDescent="0.2">
      <c r="A45" s="7" t="s">
        <v>47</v>
      </c>
      <c r="B45" s="8" t="s">
        <v>42</v>
      </c>
      <c r="C45" s="15">
        <v>1000</v>
      </c>
      <c r="D45" s="15">
        <v>1000</v>
      </c>
    </row>
    <row r="46" spans="1:4" s="4" customFormat="1" ht="76.5" x14ac:dyDescent="0.2">
      <c r="A46" s="7" t="s">
        <v>48</v>
      </c>
      <c r="B46" s="8" t="s">
        <v>43</v>
      </c>
      <c r="C46" s="15">
        <f>C47+C49+C48+C50</f>
        <v>295953</v>
      </c>
      <c r="D46" s="15">
        <f>D47+D49+D48+D50</f>
        <v>296915</v>
      </c>
    </row>
    <row r="47" spans="1:4" ht="63.75" x14ac:dyDescent="0.2">
      <c r="A47" s="9" t="s">
        <v>49</v>
      </c>
      <c r="B47" s="10" t="s">
        <v>44</v>
      </c>
      <c r="C47" s="16">
        <v>182388</v>
      </c>
      <c r="D47" s="16">
        <v>182388</v>
      </c>
    </row>
    <row r="48" spans="1:4" ht="63.75" x14ac:dyDescent="0.2">
      <c r="A48" s="9" t="s">
        <v>116</v>
      </c>
      <c r="B48" s="10" t="s">
        <v>151</v>
      </c>
      <c r="C48" s="16">
        <v>89332</v>
      </c>
      <c r="D48" s="16">
        <v>89332</v>
      </c>
    </row>
    <row r="49" spans="1:4" ht="25.5" x14ac:dyDescent="0.2">
      <c r="A49" s="9" t="s">
        <v>50</v>
      </c>
      <c r="B49" s="10" t="s">
        <v>45</v>
      </c>
      <c r="C49" s="16">
        <v>24033</v>
      </c>
      <c r="D49" s="16">
        <v>24995</v>
      </c>
    </row>
    <row r="50" spans="1:4" ht="89.25" x14ac:dyDescent="0.2">
      <c r="A50" s="9" t="s">
        <v>117</v>
      </c>
      <c r="B50" s="10" t="s">
        <v>118</v>
      </c>
      <c r="C50" s="16">
        <v>200</v>
      </c>
      <c r="D50" s="16">
        <v>200</v>
      </c>
    </row>
    <row r="51" spans="1:4" s="4" customFormat="1" ht="25.5" x14ac:dyDescent="0.2">
      <c r="A51" s="7" t="s">
        <v>54</v>
      </c>
      <c r="B51" s="8" t="s">
        <v>51</v>
      </c>
      <c r="C51" s="15">
        <f>C52</f>
        <v>1500</v>
      </c>
      <c r="D51" s="15">
        <f>D52</f>
        <v>1500</v>
      </c>
    </row>
    <row r="52" spans="1:4" ht="38.25" x14ac:dyDescent="0.2">
      <c r="A52" s="9" t="s">
        <v>55</v>
      </c>
      <c r="B52" s="10" t="s">
        <v>52</v>
      </c>
      <c r="C52" s="16">
        <v>1500</v>
      </c>
      <c r="D52" s="16">
        <v>1500</v>
      </c>
    </row>
    <row r="53" spans="1:4" s="4" customFormat="1" ht="82.15" customHeight="1" x14ac:dyDescent="0.2">
      <c r="A53" s="7" t="s">
        <v>56</v>
      </c>
      <c r="B53" s="8" t="s">
        <v>57</v>
      </c>
      <c r="C53" s="15">
        <f>C54+C57</f>
        <v>33000</v>
      </c>
      <c r="D53" s="15">
        <f>D54+D57</f>
        <v>33000</v>
      </c>
    </row>
    <row r="54" spans="1:4" ht="63.75" x14ac:dyDescent="0.2">
      <c r="A54" s="9" t="s">
        <v>58</v>
      </c>
      <c r="B54" s="10" t="s">
        <v>59</v>
      </c>
      <c r="C54" s="16">
        <f>C55+C56</f>
        <v>20000</v>
      </c>
      <c r="D54" s="16">
        <f>D55+D56</f>
        <v>20000</v>
      </c>
    </row>
    <row r="55" spans="1:4" s="5" customFormat="1" x14ac:dyDescent="0.2">
      <c r="A55" s="11" t="s">
        <v>58</v>
      </c>
      <c r="B55" s="12" t="s">
        <v>111</v>
      </c>
      <c r="C55" s="16">
        <v>20000</v>
      </c>
      <c r="D55" s="16">
        <v>20000</v>
      </c>
    </row>
    <row r="56" spans="1:4" s="5" customFormat="1" hidden="1" x14ac:dyDescent="0.2">
      <c r="A56" s="11" t="s">
        <v>58</v>
      </c>
      <c r="B56" s="12" t="s">
        <v>119</v>
      </c>
      <c r="C56" s="16"/>
      <c r="D56" s="16"/>
    </row>
    <row r="57" spans="1:4" s="5" customFormat="1" ht="76.5" x14ac:dyDescent="0.2">
      <c r="A57" s="9" t="s">
        <v>124</v>
      </c>
      <c r="B57" s="10" t="s">
        <v>125</v>
      </c>
      <c r="C57" s="16">
        <f>C58+C59</f>
        <v>13000</v>
      </c>
      <c r="D57" s="16">
        <f>D58+D59</f>
        <v>13000</v>
      </c>
    </row>
    <row r="58" spans="1:4" s="5" customFormat="1" ht="25.5" x14ac:dyDescent="0.2">
      <c r="A58" s="11" t="s">
        <v>124</v>
      </c>
      <c r="B58" s="12" t="s">
        <v>126</v>
      </c>
      <c r="C58" s="16">
        <v>5000</v>
      </c>
      <c r="D58" s="16">
        <v>5000</v>
      </c>
    </row>
    <row r="59" spans="1:4" s="5" customFormat="1" x14ac:dyDescent="0.2">
      <c r="A59" s="11" t="s">
        <v>124</v>
      </c>
      <c r="B59" s="12" t="s">
        <v>60</v>
      </c>
      <c r="C59" s="16">
        <v>8000</v>
      </c>
      <c r="D59" s="16">
        <v>8000</v>
      </c>
    </row>
    <row r="60" spans="1:4" s="4" customFormat="1" x14ac:dyDescent="0.2">
      <c r="A60" s="7" t="s">
        <v>62</v>
      </c>
      <c r="B60" s="8" t="s">
        <v>61</v>
      </c>
      <c r="C60" s="15">
        <f>C61</f>
        <v>7702</v>
      </c>
      <c r="D60" s="15">
        <f>D61</f>
        <v>7702</v>
      </c>
    </row>
    <row r="61" spans="1:4" x14ac:dyDescent="0.2">
      <c r="A61" s="9" t="s">
        <v>64</v>
      </c>
      <c r="B61" s="10" t="s">
        <v>63</v>
      </c>
      <c r="C61" s="15">
        <f>SUM(C62:C64)</f>
        <v>7702</v>
      </c>
      <c r="D61" s="15">
        <f>SUM(D62:D64)</f>
        <v>7702</v>
      </c>
    </row>
    <row r="62" spans="1:4" ht="25.5" x14ac:dyDescent="0.2">
      <c r="A62" s="9" t="s">
        <v>66</v>
      </c>
      <c r="B62" s="10" t="s">
        <v>65</v>
      </c>
      <c r="C62" s="16">
        <v>4196</v>
      </c>
      <c r="D62" s="16">
        <v>4196</v>
      </c>
    </row>
    <row r="63" spans="1:4" x14ac:dyDescent="0.2">
      <c r="A63" s="9" t="s">
        <v>67</v>
      </c>
      <c r="B63" s="10" t="s">
        <v>68</v>
      </c>
      <c r="C63" s="16">
        <v>545</v>
      </c>
      <c r="D63" s="16">
        <v>545</v>
      </c>
    </row>
    <row r="64" spans="1:4" x14ac:dyDescent="0.2">
      <c r="A64" s="9" t="s">
        <v>69</v>
      </c>
      <c r="B64" s="10" t="s">
        <v>70</v>
      </c>
      <c r="C64" s="16">
        <v>2961</v>
      </c>
      <c r="D64" s="16">
        <v>2961</v>
      </c>
    </row>
    <row r="65" spans="1:4" ht="25.5" x14ac:dyDescent="0.2">
      <c r="A65" s="7" t="s">
        <v>120</v>
      </c>
      <c r="B65" s="8" t="s">
        <v>121</v>
      </c>
      <c r="C65" s="15">
        <f>C66</f>
        <v>4800</v>
      </c>
      <c r="D65" s="15">
        <f>D66</f>
        <v>4800</v>
      </c>
    </row>
    <row r="66" spans="1:4" ht="25.5" x14ac:dyDescent="0.2">
      <c r="A66" s="9" t="s">
        <v>127</v>
      </c>
      <c r="B66" s="10" t="s">
        <v>128</v>
      </c>
      <c r="C66" s="16">
        <v>4800</v>
      </c>
      <c r="D66" s="16">
        <v>4800</v>
      </c>
    </row>
    <row r="67" spans="1:4" s="4" customFormat="1" ht="25.9" customHeight="1" x14ac:dyDescent="0.2">
      <c r="A67" s="7" t="s">
        <v>71</v>
      </c>
      <c r="B67" s="8" t="s">
        <v>72</v>
      </c>
      <c r="C67" s="15">
        <f>SUM(C68:C70)</f>
        <v>85000</v>
      </c>
      <c r="D67" s="15">
        <f>SUM(D68:D70)</f>
        <v>85000</v>
      </c>
    </row>
    <row r="68" spans="1:4" ht="76.5" x14ac:dyDescent="0.2">
      <c r="A68" s="9" t="s">
        <v>74</v>
      </c>
      <c r="B68" s="10" t="s">
        <v>73</v>
      </c>
      <c r="C68" s="16">
        <v>20000</v>
      </c>
      <c r="D68" s="16">
        <v>20000</v>
      </c>
    </row>
    <row r="69" spans="1:4" ht="38.25" x14ac:dyDescent="0.2">
      <c r="A69" s="9" t="s">
        <v>75</v>
      </c>
      <c r="B69" s="10" t="s">
        <v>76</v>
      </c>
      <c r="C69" s="16">
        <v>15000</v>
      </c>
      <c r="D69" s="16">
        <v>15000</v>
      </c>
    </row>
    <row r="70" spans="1:4" ht="63.75" x14ac:dyDescent="0.2">
      <c r="A70" s="9" t="s">
        <v>122</v>
      </c>
      <c r="B70" s="10" t="s">
        <v>123</v>
      </c>
      <c r="C70" s="16">
        <v>50000</v>
      </c>
      <c r="D70" s="16">
        <v>50000</v>
      </c>
    </row>
    <row r="71" spans="1:4" s="4" customFormat="1" x14ac:dyDescent="0.2">
      <c r="A71" s="7" t="s">
        <v>78</v>
      </c>
      <c r="B71" s="8" t="s">
        <v>77</v>
      </c>
      <c r="C71" s="15">
        <f>C74+C72+C73</f>
        <v>14181</v>
      </c>
      <c r="D71" s="15">
        <f>D74+D72+D73</f>
        <v>14182</v>
      </c>
    </row>
    <row r="72" spans="1:4" s="4" customFormat="1" ht="25.5" x14ac:dyDescent="0.2">
      <c r="A72" s="9" t="s">
        <v>224</v>
      </c>
      <c r="B72" s="10" t="s">
        <v>221</v>
      </c>
      <c r="C72" s="16">
        <v>6323</v>
      </c>
      <c r="D72" s="16">
        <v>6323</v>
      </c>
    </row>
    <row r="73" spans="1:4" s="4" customFormat="1" ht="102" x14ac:dyDescent="0.2">
      <c r="A73" s="9" t="s">
        <v>225</v>
      </c>
      <c r="B73" s="10" t="s">
        <v>222</v>
      </c>
      <c r="C73" s="16">
        <v>7602</v>
      </c>
      <c r="D73" s="16">
        <v>7603</v>
      </c>
    </row>
    <row r="74" spans="1:4" ht="13.15" customHeight="1" x14ac:dyDescent="0.2">
      <c r="A74" s="9" t="s">
        <v>226</v>
      </c>
      <c r="B74" s="10" t="s">
        <v>223</v>
      </c>
      <c r="C74" s="16">
        <v>256</v>
      </c>
      <c r="D74" s="16">
        <v>256</v>
      </c>
    </row>
    <row r="75" spans="1:4" s="4" customFormat="1" x14ac:dyDescent="0.2">
      <c r="A75" s="7" t="s">
        <v>80</v>
      </c>
      <c r="B75" s="8" t="s">
        <v>79</v>
      </c>
      <c r="C75" s="15">
        <f>C76</f>
        <v>306</v>
      </c>
      <c r="D75" s="15">
        <f>D76</f>
        <v>306</v>
      </c>
    </row>
    <row r="76" spans="1:4" x14ac:dyDescent="0.2">
      <c r="A76" s="9" t="s">
        <v>81</v>
      </c>
      <c r="B76" s="10" t="s">
        <v>82</v>
      </c>
      <c r="C76" s="16">
        <v>306</v>
      </c>
      <c r="D76" s="16">
        <v>306</v>
      </c>
    </row>
    <row r="77" spans="1:4" s="4" customFormat="1" x14ac:dyDescent="0.2">
      <c r="A77" s="7"/>
      <c r="B77" s="8" t="s">
        <v>83</v>
      </c>
      <c r="C77" s="15">
        <f>C44+C60+C67+C71+C75+C65</f>
        <v>443442</v>
      </c>
      <c r="D77" s="15">
        <f>D44+D60+D67+D71+D75+D65</f>
        <v>444405</v>
      </c>
    </row>
    <row r="78" spans="1:4" s="4" customFormat="1" x14ac:dyDescent="0.2">
      <c r="A78" s="7" t="s">
        <v>85</v>
      </c>
      <c r="B78" s="8" t="s">
        <v>84</v>
      </c>
      <c r="C78" s="15">
        <f>C79+C153</f>
        <v>5689486</v>
      </c>
      <c r="D78" s="15">
        <f>D79+D153</f>
        <v>4859832</v>
      </c>
    </row>
    <row r="79" spans="1:4" s="4" customFormat="1" ht="25.5" x14ac:dyDescent="0.2">
      <c r="A79" s="7" t="s">
        <v>86</v>
      </c>
      <c r="B79" s="8" t="s">
        <v>87</v>
      </c>
      <c r="C79" s="15">
        <f>C80+C82+C129+C150</f>
        <v>5689486</v>
      </c>
      <c r="D79" s="15">
        <f>D80+D82+D129+D150</f>
        <v>4859832</v>
      </c>
    </row>
    <row r="80" spans="1:4" s="4" customFormat="1" ht="25.5" hidden="1" x14ac:dyDescent="0.2">
      <c r="A80" s="7" t="s">
        <v>88</v>
      </c>
      <c r="B80" s="8" t="s">
        <v>106</v>
      </c>
      <c r="C80" s="15">
        <f>C81</f>
        <v>0</v>
      </c>
      <c r="D80" s="15">
        <f>D81</f>
        <v>0</v>
      </c>
    </row>
    <row r="81" spans="1:4" ht="38.25" hidden="1" x14ac:dyDescent="0.2">
      <c r="A81" s="9" t="s">
        <v>89</v>
      </c>
      <c r="B81" s="10" t="s">
        <v>129</v>
      </c>
      <c r="C81" s="16"/>
      <c r="D81" s="16"/>
    </row>
    <row r="82" spans="1:4" s="4" customFormat="1" ht="25.5" x14ac:dyDescent="0.2">
      <c r="A82" s="7" t="s">
        <v>90</v>
      </c>
      <c r="B82" s="8" t="s">
        <v>107</v>
      </c>
      <c r="C82" s="15">
        <f>SUM(C83:C128)</f>
        <v>2890076</v>
      </c>
      <c r="D82" s="15">
        <f>SUM(D83:D128)</f>
        <v>2046322</v>
      </c>
    </row>
    <row r="83" spans="1:4" ht="38.25" x14ac:dyDescent="0.2">
      <c r="A83" s="13" t="s">
        <v>153</v>
      </c>
      <c r="B83" s="10" t="s">
        <v>130</v>
      </c>
      <c r="C83" s="16">
        <v>173643</v>
      </c>
      <c r="D83" s="16">
        <v>130906</v>
      </c>
    </row>
    <row r="84" spans="1:4" ht="51" hidden="1" x14ac:dyDescent="0.2">
      <c r="A84" s="13" t="s">
        <v>131</v>
      </c>
      <c r="B84" s="10" t="s">
        <v>132</v>
      </c>
      <c r="C84" s="16"/>
      <c r="D84" s="16"/>
    </row>
    <row r="85" spans="1:4" ht="89.25" hidden="1" x14ac:dyDescent="0.2">
      <c r="A85" s="13" t="s">
        <v>154</v>
      </c>
      <c r="B85" s="10" t="s">
        <v>152</v>
      </c>
      <c r="C85" s="16"/>
      <c r="D85" s="16"/>
    </row>
    <row r="86" spans="1:4" ht="114.75" x14ac:dyDescent="0.2">
      <c r="A86" s="13" t="s">
        <v>267</v>
      </c>
      <c r="B86" s="14" t="s">
        <v>255</v>
      </c>
      <c r="C86" s="16">
        <v>8840</v>
      </c>
      <c r="D86" s="16"/>
    </row>
    <row r="87" spans="1:4" ht="114.75" x14ac:dyDescent="0.2">
      <c r="A87" s="13" t="s">
        <v>267</v>
      </c>
      <c r="B87" s="14" t="s">
        <v>256</v>
      </c>
      <c r="C87" s="16">
        <v>17633</v>
      </c>
      <c r="D87" s="16"/>
    </row>
    <row r="88" spans="1:4" ht="63.75" x14ac:dyDescent="0.2">
      <c r="A88" s="13" t="s">
        <v>268</v>
      </c>
      <c r="B88" s="14" t="s">
        <v>257</v>
      </c>
      <c r="C88" s="16">
        <v>3478</v>
      </c>
      <c r="D88" s="16"/>
    </row>
    <row r="89" spans="1:4" ht="38.25" x14ac:dyDescent="0.2">
      <c r="A89" s="13" t="s">
        <v>233</v>
      </c>
      <c r="B89" s="10" t="s">
        <v>269</v>
      </c>
      <c r="C89" s="16">
        <f>569-569</f>
        <v>0</v>
      </c>
      <c r="D89" s="16"/>
    </row>
    <row r="90" spans="1:4" ht="38.25" x14ac:dyDescent="0.2">
      <c r="A90" s="13" t="s">
        <v>155</v>
      </c>
      <c r="B90" s="10" t="s">
        <v>133</v>
      </c>
      <c r="C90" s="16">
        <v>104365</v>
      </c>
      <c r="D90" s="16">
        <v>115111</v>
      </c>
    </row>
    <row r="91" spans="1:4" ht="25.5" x14ac:dyDescent="0.2">
      <c r="A91" s="13" t="s">
        <v>156</v>
      </c>
      <c r="B91" s="10" t="s">
        <v>134</v>
      </c>
      <c r="C91" s="16">
        <v>13525</v>
      </c>
      <c r="D91" s="16">
        <v>12747</v>
      </c>
    </row>
    <row r="92" spans="1:4" ht="63.75" x14ac:dyDescent="0.2">
      <c r="A92" s="13" t="s">
        <v>170</v>
      </c>
      <c r="B92" s="14" t="s">
        <v>270</v>
      </c>
      <c r="C92" s="16">
        <v>811</v>
      </c>
      <c r="D92" s="16">
        <v>826</v>
      </c>
    </row>
    <row r="93" spans="1:4" ht="51" x14ac:dyDescent="0.2">
      <c r="A93" s="13" t="s">
        <v>235</v>
      </c>
      <c r="B93" s="14" t="s">
        <v>272</v>
      </c>
      <c r="C93" s="16">
        <v>2180</v>
      </c>
      <c r="D93" s="16"/>
    </row>
    <row r="94" spans="1:4" ht="38.25" x14ac:dyDescent="0.2">
      <c r="A94" s="13" t="s">
        <v>271</v>
      </c>
      <c r="B94" s="10" t="s">
        <v>234</v>
      </c>
      <c r="C94" s="16">
        <f>163020-103740</f>
        <v>59280</v>
      </c>
      <c r="D94" s="16">
        <v>242396</v>
      </c>
    </row>
    <row r="95" spans="1:4" ht="51" x14ac:dyDescent="0.2">
      <c r="A95" s="13" t="s">
        <v>271</v>
      </c>
      <c r="B95" s="10" t="s">
        <v>259</v>
      </c>
      <c r="C95" s="16"/>
      <c r="D95" s="16">
        <f>44460+103740</f>
        <v>148200</v>
      </c>
    </row>
    <row r="96" spans="1:4" ht="25.5" x14ac:dyDescent="0.2">
      <c r="A96" s="13" t="s">
        <v>157</v>
      </c>
      <c r="B96" s="10" t="s">
        <v>135</v>
      </c>
      <c r="C96" s="16"/>
      <c r="D96" s="16">
        <v>10036</v>
      </c>
    </row>
    <row r="97" spans="1:4" ht="25.5" x14ac:dyDescent="0.2">
      <c r="A97" s="13" t="s">
        <v>158</v>
      </c>
      <c r="B97" s="10" t="s">
        <v>236</v>
      </c>
      <c r="C97" s="16">
        <v>14563</v>
      </c>
      <c r="D97" s="16">
        <v>27693</v>
      </c>
    </row>
    <row r="98" spans="1:4" ht="38.25" hidden="1" x14ac:dyDescent="0.2">
      <c r="A98" s="13" t="s">
        <v>215</v>
      </c>
      <c r="B98" s="10" t="s">
        <v>214</v>
      </c>
      <c r="C98" s="16"/>
      <c r="D98" s="16"/>
    </row>
    <row r="99" spans="1:4" ht="25.5" x14ac:dyDescent="0.2">
      <c r="A99" s="13" t="s">
        <v>171</v>
      </c>
      <c r="B99" s="14" t="s">
        <v>231</v>
      </c>
      <c r="C99" s="16">
        <v>146292</v>
      </c>
      <c r="D99" s="16">
        <v>56227</v>
      </c>
    </row>
    <row r="100" spans="1:4" ht="76.5" x14ac:dyDescent="0.2">
      <c r="A100" s="13" t="s">
        <v>174</v>
      </c>
      <c r="B100" s="10" t="s">
        <v>237</v>
      </c>
      <c r="C100" s="16">
        <v>592</v>
      </c>
      <c r="D100" s="16">
        <v>592</v>
      </c>
    </row>
    <row r="101" spans="1:4" x14ac:dyDescent="0.2">
      <c r="A101" s="13" t="s">
        <v>175</v>
      </c>
      <c r="B101" s="10" t="s">
        <v>172</v>
      </c>
      <c r="C101" s="16">
        <v>15333</v>
      </c>
      <c r="D101" s="16">
        <v>15333</v>
      </c>
    </row>
    <row r="102" spans="1:4" ht="38.25" x14ac:dyDescent="0.2">
      <c r="A102" s="13" t="s">
        <v>176</v>
      </c>
      <c r="B102" s="10" t="s">
        <v>173</v>
      </c>
      <c r="C102" s="16">
        <v>16903</v>
      </c>
      <c r="D102" s="16"/>
    </row>
    <row r="103" spans="1:4" ht="38.25" x14ac:dyDescent="0.2">
      <c r="A103" s="13" t="s">
        <v>159</v>
      </c>
      <c r="B103" s="10" t="s">
        <v>136</v>
      </c>
      <c r="C103" s="16">
        <f>117312+2629</f>
        <v>119941</v>
      </c>
      <c r="D103" s="16">
        <f>117946+2518</f>
        <v>120464</v>
      </c>
    </row>
    <row r="104" spans="1:4" ht="127.5" x14ac:dyDescent="0.2">
      <c r="A104" s="13" t="s">
        <v>209</v>
      </c>
      <c r="B104" s="10" t="s">
        <v>238</v>
      </c>
      <c r="C104" s="16">
        <v>832</v>
      </c>
      <c r="D104" s="16">
        <v>1639</v>
      </c>
    </row>
    <row r="105" spans="1:4" x14ac:dyDescent="0.2">
      <c r="A105" s="13" t="s">
        <v>239</v>
      </c>
      <c r="B105" s="10" t="s">
        <v>240</v>
      </c>
      <c r="C105" s="16">
        <v>18833</v>
      </c>
      <c r="D105" s="16"/>
    </row>
    <row r="106" spans="1:4" ht="25.5" x14ac:dyDescent="0.2">
      <c r="A106" s="13" t="s">
        <v>160</v>
      </c>
      <c r="B106" s="10" t="s">
        <v>137</v>
      </c>
      <c r="C106" s="16">
        <v>8227</v>
      </c>
      <c r="D106" s="16">
        <v>8227</v>
      </c>
    </row>
    <row r="107" spans="1:4" ht="38.25" x14ac:dyDescent="0.2">
      <c r="A107" s="13" t="s">
        <v>161</v>
      </c>
      <c r="B107" s="10" t="s">
        <v>260</v>
      </c>
      <c r="C107" s="17">
        <v>8648</v>
      </c>
      <c r="D107" s="17"/>
    </row>
    <row r="108" spans="1:4" ht="51" hidden="1" x14ac:dyDescent="0.2">
      <c r="A108" s="13" t="s">
        <v>162</v>
      </c>
      <c r="B108" s="10" t="s">
        <v>110</v>
      </c>
      <c r="C108" s="16"/>
      <c r="D108" s="16"/>
    </row>
    <row r="109" spans="1:4" ht="102" x14ac:dyDescent="0.2">
      <c r="A109" s="13" t="s">
        <v>163</v>
      </c>
      <c r="B109" s="14" t="s">
        <v>261</v>
      </c>
      <c r="C109" s="16">
        <v>36506</v>
      </c>
      <c r="D109" s="16">
        <v>36506</v>
      </c>
    </row>
    <row r="110" spans="1:4" ht="38.25" x14ac:dyDescent="0.2">
      <c r="A110" s="13" t="s">
        <v>210</v>
      </c>
      <c r="B110" s="14" t="s">
        <v>258</v>
      </c>
      <c r="C110" s="16">
        <v>276609</v>
      </c>
      <c r="D110" s="16"/>
    </row>
    <row r="111" spans="1:4" ht="25.5" x14ac:dyDescent="0.2">
      <c r="A111" s="13" t="s">
        <v>247</v>
      </c>
      <c r="B111" s="10" t="s">
        <v>248</v>
      </c>
      <c r="C111" s="16"/>
      <c r="D111" s="16">
        <v>7410</v>
      </c>
    </row>
    <row r="112" spans="1:4" ht="25.5" hidden="1" x14ac:dyDescent="0.2">
      <c r="A112" s="13" t="s">
        <v>164</v>
      </c>
      <c r="B112" s="10" t="s">
        <v>177</v>
      </c>
      <c r="C112" s="16"/>
      <c r="D112" s="16"/>
    </row>
    <row r="113" spans="1:5" hidden="1" x14ac:dyDescent="0.2">
      <c r="A113" s="13" t="s">
        <v>178</v>
      </c>
      <c r="B113" s="10" t="s">
        <v>179</v>
      </c>
      <c r="C113" s="16"/>
      <c r="D113" s="16"/>
    </row>
    <row r="114" spans="1:5" ht="25.5" hidden="1" x14ac:dyDescent="0.2">
      <c r="A114" s="13" t="s">
        <v>165</v>
      </c>
      <c r="B114" s="10" t="s">
        <v>138</v>
      </c>
      <c r="C114" s="16"/>
      <c r="D114" s="16"/>
    </row>
    <row r="115" spans="1:5" ht="38.25" hidden="1" x14ac:dyDescent="0.2">
      <c r="A115" s="13" t="s">
        <v>166</v>
      </c>
      <c r="B115" s="10" t="s">
        <v>139</v>
      </c>
      <c r="C115" s="16"/>
      <c r="D115" s="16"/>
    </row>
    <row r="116" spans="1:5" ht="51" x14ac:dyDescent="0.2">
      <c r="A116" s="13" t="s">
        <v>167</v>
      </c>
      <c r="B116" s="10" t="s">
        <v>262</v>
      </c>
      <c r="C116" s="16">
        <v>49248</v>
      </c>
      <c r="D116" s="16">
        <v>49248</v>
      </c>
    </row>
    <row r="117" spans="1:5" ht="38.25" x14ac:dyDescent="0.2">
      <c r="A117" s="13" t="s">
        <v>168</v>
      </c>
      <c r="B117" s="10" t="s">
        <v>140</v>
      </c>
      <c r="C117" s="16">
        <v>4835</v>
      </c>
      <c r="D117" s="16">
        <v>4835</v>
      </c>
    </row>
    <row r="118" spans="1:5" ht="38.25" x14ac:dyDescent="0.2">
      <c r="A118" s="13" t="s">
        <v>217</v>
      </c>
      <c r="B118" s="10" t="s">
        <v>232</v>
      </c>
      <c r="C118" s="16">
        <v>72530</v>
      </c>
      <c r="D118" s="16">
        <v>42897</v>
      </c>
    </row>
    <row r="119" spans="1:5" x14ac:dyDescent="0.2">
      <c r="A119" s="13" t="s">
        <v>183</v>
      </c>
      <c r="B119" s="10" t="s">
        <v>180</v>
      </c>
      <c r="C119" s="16">
        <v>381270</v>
      </c>
      <c r="D119" s="16"/>
    </row>
    <row r="120" spans="1:5" ht="38.25" x14ac:dyDescent="0.2">
      <c r="A120" s="13" t="s">
        <v>184</v>
      </c>
      <c r="B120" s="10" t="s">
        <v>181</v>
      </c>
      <c r="C120" s="16">
        <v>1112607</v>
      </c>
      <c r="D120" s="16">
        <v>825472</v>
      </c>
    </row>
    <row r="121" spans="1:5" ht="38.25" x14ac:dyDescent="0.2">
      <c r="A121" s="13" t="s">
        <v>185</v>
      </c>
      <c r="B121" s="10" t="s">
        <v>182</v>
      </c>
      <c r="C121" s="16">
        <v>67443</v>
      </c>
      <c r="D121" s="16">
        <v>33855</v>
      </c>
    </row>
    <row r="122" spans="1:5" ht="38.25" x14ac:dyDescent="0.2">
      <c r="A122" s="13" t="s">
        <v>216</v>
      </c>
      <c r="B122" s="10" t="s">
        <v>263</v>
      </c>
      <c r="C122" s="16">
        <v>119215</v>
      </c>
      <c r="D122" s="16">
        <v>87969</v>
      </c>
    </row>
    <row r="123" spans="1:5" ht="38.25" x14ac:dyDescent="0.2">
      <c r="A123" s="13" t="s">
        <v>241</v>
      </c>
      <c r="B123" s="10" t="s">
        <v>242</v>
      </c>
      <c r="C123" s="16">
        <v>154</v>
      </c>
      <c r="D123" s="16"/>
    </row>
    <row r="124" spans="1:5" ht="25.5" x14ac:dyDescent="0.2">
      <c r="A124" s="13" t="s">
        <v>249</v>
      </c>
      <c r="B124" s="10" t="s">
        <v>250</v>
      </c>
      <c r="C124" s="16"/>
      <c r="D124" s="16">
        <v>744</v>
      </c>
    </row>
    <row r="125" spans="1:5" ht="25.5" x14ac:dyDescent="0.2">
      <c r="A125" s="13" t="s">
        <v>251</v>
      </c>
      <c r="B125" s="10" t="s">
        <v>252</v>
      </c>
      <c r="C125" s="16"/>
      <c r="D125" s="16">
        <v>51870</v>
      </c>
    </row>
    <row r="126" spans="1:5" ht="25.5" x14ac:dyDescent="0.2">
      <c r="A126" s="13" t="s">
        <v>169</v>
      </c>
      <c r="B126" s="10" t="s">
        <v>243</v>
      </c>
      <c r="C126" s="16">
        <v>32325</v>
      </c>
      <c r="D126" s="16">
        <v>4873</v>
      </c>
    </row>
    <row r="127" spans="1:5" ht="25.5" hidden="1" x14ac:dyDescent="0.2">
      <c r="A127" s="13" t="s">
        <v>212</v>
      </c>
      <c r="B127" s="10" t="s">
        <v>213</v>
      </c>
      <c r="C127" s="16"/>
      <c r="D127" s="16"/>
    </row>
    <row r="128" spans="1:5" x14ac:dyDescent="0.2">
      <c r="A128" s="13" t="s">
        <v>244</v>
      </c>
      <c r="B128" s="10" t="s">
        <v>245</v>
      </c>
      <c r="C128" s="16">
        <f>11081-7666</f>
        <v>3415</v>
      </c>
      <c r="D128" s="16">
        <f>47144-36898</f>
        <v>10246</v>
      </c>
      <c r="E128" s="19"/>
    </row>
    <row r="129" spans="1:4" s="4" customFormat="1" ht="25.5" x14ac:dyDescent="0.2">
      <c r="A129" s="7" t="s">
        <v>91</v>
      </c>
      <c r="B129" s="8" t="s">
        <v>108</v>
      </c>
      <c r="C129" s="15">
        <f>SUM(C130:C149)</f>
        <v>2797410</v>
      </c>
      <c r="D129" s="15">
        <f>SUM(D130:D149)</f>
        <v>2813510</v>
      </c>
    </row>
    <row r="130" spans="1:4" ht="25.5" hidden="1" x14ac:dyDescent="0.2">
      <c r="A130" s="13" t="s">
        <v>188</v>
      </c>
      <c r="B130" s="10" t="s">
        <v>141</v>
      </c>
      <c r="C130" s="16">
        <f>61707-61707</f>
        <v>0</v>
      </c>
      <c r="D130" s="16">
        <f>64174-64174</f>
        <v>0</v>
      </c>
    </row>
    <row r="131" spans="1:4" ht="25.5" hidden="1" x14ac:dyDescent="0.2">
      <c r="A131" s="13" t="s">
        <v>189</v>
      </c>
      <c r="B131" s="10" t="s">
        <v>142</v>
      </c>
      <c r="C131" s="16">
        <f>4447-4447</f>
        <v>0</v>
      </c>
      <c r="D131" s="16">
        <f>4447-4447</f>
        <v>0</v>
      </c>
    </row>
    <row r="132" spans="1:4" ht="51" x14ac:dyDescent="0.2">
      <c r="A132" s="13" t="s">
        <v>190</v>
      </c>
      <c r="B132" s="10" t="s">
        <v>186</v>
      </c>
      <c r="C132" s="16">
        <v>9389</v>
      </c>
      <c r="D132" s="16">
        <v>9473</v>
      </c>
    </row>
    <row r="133" spans="1:4" ht="38.25" x14ac:dyDescent="0.2">
      <c r="A133" s="13" t="s">
        <v>191</v>
      </c>
      <c r="B133" s="10" t="s">
        <v>228</v>
      </c>
      <c r="C133" s="16">
        <v>3485</v>
      </c>
      <c r="D133" s="16">
        <v>3485</v>
      </c>
    </row>
    <row r="134" spans="1:4" ht="25.5" x14ac:dyDescent="0.2">
      <c r="A134" s="13" t="s">
        <v>192</v>
      </c>
      <c r="B134" s="10" t="s">
        <v>143</v>
      </c>
      <c r="C134" s="16">
        <v>20622</v>
      </c>
      <c r="D134" s="16">
        <v>20622</v>
      </c>
    </row>
    <row r="135" spans="1:4" ht="38.25" x14ac:dyDescent="0.2">
      <c r="A135" s="13" t="s">
        <v>193</v>
      </c>
      <c r="B135" s="14" t="s">
        <v>187</v>
      </c>
      <c r="C135" s="16">
        <f>3413+1847</f>
        <v>5260</v>
      </c>
      <c r="D135" s="16">
        <f>3413+1847</f>
        <v>5260</v>
      </c>
    </row>
    <row r="136" spans="1:4" ht="63.75" x14ac:dyDescent="0.2">
      <c r="A136" s="13" t="s">
        <v>230</v>
      </c>
      <c r="B136" s="14" t="s">
        <v>229</v>
      </c>
      <c r="C136" s="16">
        <v>664</v>
      </c>
      <c r="D136" s="16">
        <v>664</v>
      </c>
    </row>
    <row r="137" spans="1:4" ht="76.5" x14ac:dyDescent="0.2">
      <c r="A137" s="13" t="s">
        <v>194</v>
      </c>
      <c r="B137" s="14" t="s">
        <v>273</v>
      </c>
      <c r="C137" s="16">
        <f>1220+5</f>
        <v>1225</v>
      </c>
      <c r="D137" s="16">
        <f>1220+5</f>
        <v>1225</v>
      </c>
    </row>
    <row r="138" spans="1:4" ht="51" x14ac:dyDescent="0.2">
      <c r="A138" s="13" t="s">
        <v>195</v>
      </c>
      <c r="B138" s="10" t="s">
        <v>144</v>
      </c>
      <c r="C138" s="16">
        <v>55457</v>
      </c>
      <c r="D138" s="16">
        <v>55457</v>
      </c>
    </row>
    <row r="139" spans="1:4" ht="38.25" x14ac:dyDescent="0.2">
      <c r="A139" s="13" t="s">
        <v>196</v>
      </c>
      <c r="B139" s="10" t="s">
        <v>227</v>
      </c>
      <c r="C139" s="16">
        <v>371</v>
      </c>
      <c r="D139" s="16">
        <v>371</v>
      </c>
    </row>
    <row r="140" spans="1:4" ht="38.25" x14ac:dyDescent="0.2">
      <c r="A140" s="13" t="s">
        <v>197</v>
      </c>
      <c r="B140" s="10" t="s">
        <v>145</v>
      </c>
      <c r="C140" s="16">
        <v>754</v>
      </c>
      <c r="D140" s="16">
        <v>754</v>
      </c>
    </row>
    <row r="141" spans="1:4" ht="63.75" x14ac:dyDescent="0.2">
      <c r="A141" s="13" t="s">
        <v>198</v>
      </c>
      <c r="B141" s="10" t="s">
        <v>146</v>
      </c>
      <c r="C141" s="16">
        <v>1480</v>
      </c>
      <c r="D141" s="16">
        <v>1480</v>
      </c>
    </row>
    <row r="142" spans="1:4" ht="51" x14ac:dyDescent="0.2">
      <c r="A142" s="13" t="s">
        <v>199</v>
      </c>
      <c r="B142" s="10" t="s">
        <v>147</v>
      </c>
      <c r="C142" s="16">
        <v>42680</v>
      </c>
      <c r="D142" s="16">
        <v>58684</v>
      </c>
    </row>
    <row r="143" spans="1:4" ht="38.25" x14ac:dyDescent="0.2">
      <c r="A143" s="13" t="s">
        <v>200</v>
      </c>
      <c r="B143" s="10" t="s">
        <v>148</v>
      </c>
      <c r="C143" s="16">
        <v>10</v>
      </c>
      <c r="D143" s="16">
        <v>9</v>
      </c>
    </row>
    <row r="144" spans="1:4" ht="191.25" x14ac:dyDescent="0.2">
      <c r="A144" s="13" t="s">
        <v>274</v>
      </c>
      <c r="B144" s="14" t="s">
        <v>275</v>
      </c>
      <c r="C144" s="16">
        <v>5863</v>
      </c>
      <c r="D144" s="16">
        <v>5863</v>
      </c>
    </row>
    <row r="145" spans="1:4" ht="191.25" x14ac:dyDescent="0.2">
      <c r="A145" s="13" t="s">
        <v>201</v>
      </c>
      <c r="B145" s="14" t="s">
        <v>276</v>
      </c>
      <c r="C145" s="16">
        <v>58680</v>
      </c>
      <c r="D145" s="16">
        <v>58680</v>
      </c>
    </row>
    <row r="146" spans="1:4" ht="51" x14ac:dyDescent="0.2">
      <c r="A146" s="13" t="s">
        <v>202</v>
      </c>
      <c r="B146" s="10" t="s">
        <v>149</v>
      </c>
      <c r="C146" s="16">
        <v>7777</v>
      </c>
      <c r="D146" s="16">
        <v>7790</v>
      </c>
    </row>
    <row r="147" spans="1:4" ht="153" x14ac:dyDescent="0.2">
      <c r="A147" s="13" t="s">
        <v>203</v>
      </c>
      <c r="B147" s="10" t="s">
        <v>150</v>
      </c>
      <c r="C147" s="16">
        <v>996</v>
      </c>
      <c r="D147" s="16">
        <v>996</v>
      </c>
    </row>
    <row r="148" spans="1:4" ht="153" x14ac:dyDescent="0.2">
      <c r="A148" s="13" t="s">
        <v>205</v>
      </c>
      <c r="B148" s="10" t="s">
        <v>264</v>
      </c>
      <c r="C148" s="16">
        <f>2503968-5863</f>
        <v>2498105</v>
      </c>
      <c r="D148" s="16">
        <f>2503968-5863</f>
        <v>2498105</v>
      </c>
    </row>
    <row r="149" spans="1:4" ht="191.25" x14ac:dyDescent="0.2">
      <c r="A149" s="13" t="s">
        <v>206</v>
      </c>
      <c r="B149" s="10" t="s">
        <v>265</v>
      </c>
      <c r="C149" s="16">
        <v>84592</v>
      </c>
      <c r="D149" s="16">
        <v>84592</v>
      </c>
    </row>
    <row r="150" spans="1:4" s="4" customFormat="1" x14ac:dyDescent="0.2">
      <c r="A150" s="7" t="s">
        <v>92</v>
      </c>
      <c r="B150" s="8" t="s">
        <v>93</v>
      </c>
      <c r="C150" s="15">
        <f>C152+C151</f>
        <v>2000</v>
      </c>
      <c r="D150" s="15">
        <f>D152+D151</f>
        <v>0</v>
      </c>
    </row>
    <row r="151" spans="1:4" s="4" customFormat="1" ht="25.5" hidden="1" x14ac:dyDescent="0.2">
      <c r="A151" s="13" t="s">
        <v>207</v>
      </c>
      <c r="B151" s="10" t="s">
        <v>208</v>
      </c>
      <c r="C151" s="16"/>
      <c r="D151" s="15"/>
    </row>
    <row r="152" spans="1:4" ht="38.25" x14ac:dyDescent="0.2">
      <c r="A152" s="13" t="s">
        <v>204</v>
      </c>
      <c r="B152" s="10" t="s">
        <v>246</v>
      </c>
      <c r="C152" s="16">
        <v>2000</v>
      </c>
      <c r="D152" s="16"/>
    </row>
    <row r="153" spans="1:4" s="4" customFormat="1" hidden="1" x14ac:dyDescent="0.2">
      <c r="A153" s="7" t="s">
        <v>109</v>
      </c>
      <c r="B153" s="8" t="s">
        <v>94</v>
      </c>
      <c r="C153" s="15">
        <f>C154</f>
        <v>0</v>
      </c>
      <c r="D153" s="15">
        <f>D154</f>
        <v>0</v>
      </c>
    </row>
    <row r="154" spans="1:4" ht="25.5" hidden="1" x14ac:dyDescent="0.2">
      <c r="A154" s="9" t="s">
        <v>101</v>
      </c>
      <c r="B154" s="10" t="s">
        <v>95</v>
      </c>
      <c r="C154" s="16"/>
      <c r="D154" s="16"/>
    </row>
    <row r="155" spans="1:4" s="4" customFormat="1" x14ac:dyDescent="0.2">
      <c r="A155" s="7"/>
      <c r="B155" s="6" t="s">
        <v>96</v>
      </c>
      <c r="C155" s="15">
        <f>C43+C77+C78</f>
        <v>10710048</v>
      </c>
      <c r="D155" s="15">
        <f>D43+D77+D78</f>
        <v>9688557</v>
      </c>
    </row>
    <row r="156" spans="1:4" x14ac:dyDescent="0.2">
      <c r="A156" s="2"/>
      <c r="B156" s="3"/>
    </row>
    <row r="157" spans="1:4" x14ac:dyDescent="0.2">
      <c r="A157" s="2"/>
      <c r="B157" s="3"/>
    </row>
    <row r="158" spans="1:4" x14ac:dyDescent="0.2">
      <c r="A158" s="2"/>
      <c r="B158" s="3"/>
    </row>
    <row r="159" spans="1:4" x14ac:dyDescent="0.2">
      <c r="A159" s="2"/>
      <c r="B159" s="3"/>
    </row>
    <row r="160" spans="1:4" x14ac:dyDescent="0.2">
      <c r="A160" s="2"/>
      <c r="B160" s="3"/>
    </row>
    <row r="161" spans="1:2" x14ac:dyDescent="0.2">
      <c r="A161" s="2"/>
      <c r="B161" s="3"/>
    </row>
    <row r="162" spans="1:2" x14ac:dyDescent="0.2">
      <c r="A162" s="2"/>
      <c r="B162" s="3"/>
    </row>
    <row r="163" spans="1:2" x14ac:dyDescent="0.2">
      <c r="A163" s="2"/>
      <c r="B163" s="3"/>
    </row>
    <row r="164" spans="1:2" x14ac:dyDescent="0.2">
      <c r="A164" s="2"/>
      <c r="B164" s="3"/>
    </row>
    <row r="165" spans="1:2" x14ac:dyDescent="0.2">
      <c r="A165" s="2"/>
      <c r="B165" s="3"/>
    </row>
  </sheetData>
  <mergeCells count="12">
    <mergeCell ref="A14:D14"/>
    <mergeCell ref="A15:D15"/>
    <mergeCell ref="B1:D1"/>
    <mergeCell ref="B2:D2"/>
    <mergeCell ref="B3:D3"/>
    <mergeCell ref="B4:D4"/>
    <mergeCell ref="B5:D5"/>
    <mergeCell ref="B7:D7"/>
    <mergeCell ref="B8:D8"/>
    <mergeCell ref="B9:D9"/>
    <mergeCell ref="B10:D10"/>
    <mergeCell ref="B11:D11"/>
  </mergeCells>
  <pageMargins left="0.39370078740157483" right="0.39370078740157483" top="0.55118110236220474" bottom="0.55118110236220474" header="0.31496062992125984" footer="0.31496062992125984"/>
  <pageSetup paperSize="9" firstPageNumber="13" orientation="portrait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2023-07-25T12:46:07Z</dcterms:modified>
</cp:coreProperties>
</file>