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sers\2 БЮДЖЕТНЫЙ ОТДЕЛ\МОНИТОРИНГ (файлы для размещения)\2024\3 квартал\"/>
    </mc:Choice>
  </mc:AlternateContent>
  <bookViews>
    <workbookView xWindow="0" yWindow="0" windowWidth="11310" windowHeight="7650"/>
  </bookViews>
  <sheets>
    <sheet name="Результат 1" sheetId="1" r:id="rId1"/>
  </sheets>
  <definedNames>
    <definedName name="_xlnm.Print_Area" localSheetId="0">'Результат 1'!$A$1:$S$60</definedName>
  </definedNames>
  <calcPr calcId="162913"/>
</workbook>
</file>

<file path=xl/calcChain.xml><?xml version="1.0" encoding="utf-8"?>
<calcChain xmlns="http://schemas.openxmlformats.org/spreadsheetml/2006/main">
  <c r="M9" i="1" l="1"/>
  <c r="S9" i="1" s="1"/>
  <c r="S60" i="1" s="1"/>
  <c r="S55" i="1"/>
  <c r="S50" i="1"/>
  <c r="S51" i="1"/>
  <c r="S52" i="1"/>
  <c r="S47" i="1"/>
  <c r="S41" i="1"/>
  <c r="S42" i="1"/>
  <c r="S43" i="1"/>
  <c r="S44" i="1"/>
  <c r="S40" i="1"/>
  <c r="S22" i="1"/>
  <c r="S23" i="1"/>
  <c r="S21" i="1"/>
  <c r="S20" i="1"/>
  <c r="S11" i="1"/>
  <c r="S12" i="1"/>
  <c r="S13" i="1"/>
  <c r="S14" i="1"/>
  <c r="S15" i="1"/>
  <c r="S16" i="1"/>
  <c r="S17" i="1"/>
  <c r="S25" i="1"/>
  <c r="R60" i="1"/>
  <c r="O9" i="1"/>
  <c r="R16" i="1"/>
  <c r="K9" i="1"/>
  <c r="M24" i="1"/>
  <c r="O24" i="1"/>
  <c r="K60" i="1"/>
  <c r="R44" i="1"/>
  <c r="S46" i="1"/>
  <c r="R46" i="1"/>
  <c r="R47" i="1"/>
  <c r="S39" i="1"/>
  <c r="R39" i="1"/>
  <c r="S32" i="1"/>
  <c r="R32" i="1"/>
  <c r="S53" i="1"/>
  <c r="R53" i="1"/>
  <c r="S48" i="1"/>
  <c r="R48" i="1"/>
  <c r="R12" i="1"/>
  <c r="S10" i="1"/>
  <c r="R10" i="1"/>
  <c r="R52" i="1"/>
  <c r="O39" i="1"/>
  <c r="M60" i="1" l="1"/>
  <c r="R9" i="1"/>
  <c r="S24" i="1"/>
  <c r="M48" i="1"/>
  <c r="K48" i="1" l="1"/>
  <c r="K20" i="1"/>
  <c r="R14" i="1" l="1"/>
  <c r="S59" i="1" l="1"/>
  <c r="S57" i="1"/>
  <c r="S54" i="1"/>
  <c r="S49" i="1"/>
  <c r="S38" i="1"/>
  <c r="S36" i="1"/>
  <c r="S35" i="1"/>
  <c r="S34" i="1"/>
  <c r="S33" i="1"/>
  <c r="S31" i="1"/>
  <c r="S30" i="1"/>
  <c r="S29" i="1"/>
  <c r="S28" i="1"/>
  <c r="S27" i="1"/>
  <c r="S26" i="1"/>
  <c r="S19" i="1"/>
  <c r="R59" i="1"/>
  <c r="R57" i="1"/>
  <c r="R55" i="1"/>
  <c r="R54" i="1"/>
  <c r="R51" i="1"/>
  <c r="R50" i="1"/>
  <c r="R49" i="1"/>
  <c r="R43" i="1"/>
  <c r="R42" i="1"/>
  <c r="R41" i="1"/>
  <c r="R40" i="1"/>
  <c r="R38" i="1"/>
  <c r="R36" i="1"/>
  <c r="R35" i="1"/>
  <c r="R34" i="1"/>
  <c r="R33" i="1"/>
  <c r="R31" i="1"/>
  <c r="R30" i="1"/>
  <c r="R29" i="1"/>
  <c r="R28" i="1"/>
  <c r="R27" i="1"/>
  <c r="R26" i="1"/>
  <c r="R25" i="1"/>
  <c r="R23" i="1"/>
  <c r="R22" i="1"/>
  <c r="R21" i="1"/>
  <c r="R19" i="1"/>
  <c r="R17" i="1"/>
  <c r="R15" i="1"/>
  <c r="R13" i="1"/>
  <c r="R11" i="1"/>
  <c r="O58" i="1"/>
  <c r="O56" i="1"/>
  <c r="O53" i="1"/>
  <c r="O48" i="1"/>
  <c r="O45" i="1"/>
  <c r="O37" i="1"/>
  <c r="O60" i="1" s="1"/>
  <c r="O32" i="1"/>
  <c r="O20" i="1"/>
  <c r="O18" i="1"/>
  <c r="R18" i="1" s="1"/>
  <c r="M58" i="1"/>
  <c r="M56" i="1"/>
  <c r="M53" i="1"/>
  <c r="M45" i="1"/>
  <c r="M39" i="1"/>
  <c r="M37" i="1"/>
  <c r="M32" i="1"/>
  <c r="M20" i="1"/>
  <c r="M18" i="1"/>
  <c r="K39" i="1"/>
  <c r="K32" i="1"/>
  <c r="K53" i="1"/>
  <c r="K58" i="1"/>
  <c r="K56" i="1"/>
  <c r="K45" i="1"/>
  <c r="K37" i="1"/>
  <c r="K24" i="1"/>
  <c r="K18" i="1"/>
  <c r="R56" i="1" l="1"/>
  <c r="R20" i="1"/>
  <c r="R45" i="1"/>
  <c r="R58" i="1"/>
  <c r="R37" i="1"/>
  <c r="S56" i="1"/>
  <c r="R24" i="1"/>
  <c r="S58" i="1"/>
  <c r="S45" i="1"/>
  <c r="S37" i="1"/>
  <c r="S18" i="1"/>
</calcChain>
</file>

<file path=xl/sharedStrings.xml><?xml version="1.0" encoding="utf-8"?>
<sst xmlns="http://schemas.openxmlformats.org/spreadsheetml/2006/main" count="112" uniqueCount="112">
  <si>
    <t>Наименование</t>
  </si>
  <si>
    <t>РзПр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</si>
  <si>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</si>
  <si>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</si>
  <si>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</si>
  <si>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</si>
  <si>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</si>
  <si>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</si>
  <si>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</si>
  <si>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</si>
  <si>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Международные отношения и международное сотрудничество</t>
  </si>
  <si>
    <t>0108</t>
  </si>
  <si>
    <t>Другие общегосударственные вопросы</t>
  </si>
  <si>
    <t>0113</t>
  </si>
  <si>
    <t>Мобилизационная подготовка экономики</t>
  </si>
  <si>
    <t>0204</t>
  </si>
  <si>
    <t>0309</t>
  </si>
  <si>
    <t>Другие вопросы в области национальной безопасности и правоохранительной деятельности</t>
  </si>
  <si>
    <t>0314</t>
  </si>
  <si>
    <t>Общеэкономические вопросы</t>
  </si>
  <si>
    <t>0401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</si>
  <si>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</si>
  <si>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</si>
  <si>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</si>
  <si>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</si>
  <si>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</si>
  <si>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</si>
  <si>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</si>
  <si>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</si>
  <si>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</si>
  <si>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</si>
  <si>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</si>
  <si>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</si>
  <si>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</si>
  <si>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</si>
  <si>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</si>
  <si>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</si>
  <si>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</si>
  <si>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</si>
  <si>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Другие вопросы в области охраны окружающей среды</t>
  </si>
  <si>
    <t>0605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</si>
  <si>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</si>
  <si>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</si>
  <si>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</si>
  <si>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</si>
  <si>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</si>
  <si>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</si>
  <si>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</si>
  <si>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</si>
  <si>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</si>
  <si>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</si>
  <si>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</t>
  </si>
  <si>
    <t>0801</t>
  </si>
  <si>
    <t>Другие вопросы в области культуры, кинематографии</t>
  </si>
  <si>
    <t>0804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</si>
  <si>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</si>
  <si>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</si>
  <si>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</si>
  <si>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</si>
  <si>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</si>
  <si>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</si>
  <si>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Физическая культура</t>
  </si>
  <si>
    <t>Массовый спорт</t>
  </si>
  <si>
    <t>1102</t>
  </si>
  <si>
    <t>Обслуживание государственного (муниципального) внутреннего долга</t>
  </si>
  <si>
    <t>1301</t>
  </si>
  <si>
    <t>Итого: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</si>
  <si>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</si>
  <si>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</si>
  <si>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</si>
  <si>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0310</t>
  </si>
  <si>
    <t>0406</t>
  </si>
  <si>
    <t>1101</t>
  </si>
  <si>
    <t>ОБЩЕГОСУДАРСТВЕННЫЕ ВОПРОСЫ</t>
  </si>
  <si>
    <t xml:space="preserve">  НАЦИОНАЛЬНАЯ ОБОРОНА</t>
  </si>
  <si>
    <t>0100</t>
  </si>
  <si>
    <t>0200</t>
  </si>
  <si>
    <t>НАЦИОНАЛЬНАЯ БЕЗОПАСНОСТЬ И ПРАВООХРАНИТЕЛЬНАЯ ДЕЯТЕЛЬНОСТЬ</t>
  </si>
  <si>
    <t>0300</t>
  </si>
  <si>
    <t>НАЦИОНАЛЬНАЯ ЭКОНОМИКА</t>
  </si>
  <si>
    <t>0400</t>
  </si>
  <si>
    <t>ЖИЛИЩНО-КОММУНАЛЬНОЕ ХОЗЯЙСТВО</t>
  </si>
  <si>
    <t>0500</t>
  </si>
  <si>
    <t>ОХРАНА ОКРУЖАЮЩЕЙ СРЕДЫ</t>
  </si>
  <si>
    <t>0600</t>
  </si>
  <si>
    <t>ОБРАЗОВАНИЕ</t>
  </si>
  <si>
    <t>0700</t>
  </si>
  <si>
    <t xml:space="preserve"> КУЛЬТУРА, КИНЕМАТОГРАФИЯ</t>
  </si>
  <si>
    <t>0800</t>
  </si>
  <si>
    <t xml:space="preserve"> СОЦИАЛЬНАЯ ПОЛИТИКА</t>
  </si>
  <si>
    <t>1000</t>
  </si>
  <si>
    <t>ФИЗИЧЕСКАЯ КУЛЬТУРА И СПОРТ</t>
  </si>
  <si>
    <t>1100</t>
  </si>
  <si>
    <t>ОБСЛУЖИВАНИЕ ГОСУДАРСТВЕННОГО (МУНИЦИПАЛЬНОГО) ДОЛГА</t>
  </si>
  <si>
    <t>1300</t>
  </si>
  <si>
    <t>0111</t>
  </si>
  <si>
    <t xml:space="preserve"> Резервные фонды</t>
  </si>
  <si>
    <t>1200</t>
  </si>
  <si>
    <t>1204</t>
  </si>
  <si>
    <t>Средства массовой информации</t>
  </si>
  <si>
    <t>Другие вопросы в области средств массовой информации</t>
  </si>
  <si>
    <t xml:space="preserve">Исполнено </t>
  </si>
  <si>
    <t>тыс.руб.</t>
  </si>
  <si>
    <t>Запланированные значения, утвержденные решением о бюджете</t>
  </si>
  <si>
    <t>Плановые значения согласно отчета об исполнении бюджета</t>
  </si>
  <si>
    <t>Отклонение исполнения от запланированных значений, утвержденных решением о бюджете</t>
  </si>
  <si>
    <t>Отклонение исполнения от плановых значений согласно отчета об исполнении бюджета</t>
  </si>
  <si>
    <t>Обеспечение проведения выборов и референдумов</t>
  </si>
  <si>
    <t>0107</t>
  </si>
  <si>
    <t>Сведения об исполнении бюджета Наро-Фоминского городского округа Московской области
в части распределения ассигнований по разделам и подразделам классификации расходов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Наро-Фоминского городского округа, и отклонение от них 
за 9 месяцев 2024 года</t>
  </si>
  <si>
    <t>1006</t>
  </si>
  <si>
    <t>Другие вопросы в области социальной политики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</si>
</sst>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indexed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0" xfId="0" applyFont="1" applyFill="1"/>
    <xf numFmtId="0" fontId="4" fillId="2" borderId="2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2" borderId="0" xfId="0" applyFont="1" applyFill="1" applyAlignment="1">
      <alignment wrapText="1"/>
    </xf>
    <xf numFmtId="0" fontId="4" fillId="2" borderId="2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164" fontId="5" fillId="2" borderId="16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11" xfId="0" applyNumberFormat="1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/>
    </xf>
    <xf numFmtId="0" fontId="4" fillId="2" borderId="15" xfId="0" applyNumberFormat="1" applyFont="1" applyFill="1" applyBorder="1" applyAlignment="1">
      <alignment horizontal="left" vertical="center" wrapText="1"/>
    </xf>
    <xf numFmtId="0" fontId="4" fillId="2" borderId="13" xfId="0" applyNumberFormat="1" applyFont="1" applyFill="1" applyBorder="1" applyAlignment="1">
      <alignment horizontal="left" vertical="center" wrapText="1"/>
    </xf>
    <xf numFmtId="0" fontId="4" fillId="2" borderId="14" xfId="0" applyNumberFormat="1" applyFont="1" applyFill="1" applyBorder="1" applyAlignment="1">
      <alignment horizontal="left" vertical="center" wrapText="1"/>
    </xf>
    <xf numFmtId="164" fontId="4" fillId="2" borderId="20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4" fillId="2" borderId="20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1"/>
  <sheetViews>
    <sheetView tabSelected="1" zoomScaleNormal="100" workbookViewId="0">
      <selection activeCell="M13" sqref="M13:N13"/>
    </sheetView>
  </sheetViews>
  <sheetFormatPr defaultRowHeight="15.75" x14ac:dyDescent="0.25"/>
  <cols>
    <col min="1" max="1" width="2" style="1" customWidth="1"/>
    <col min="2" max="2" width="2.7109375" style="1" customWidth="1"/>
    <col min="3" max="3" width="8" style="1" customWidth="1"/>
    <col min="4" max="7" width="9.140625" style="1" customWidth="1"/>
    <col min="8" max="8" width="19" style="1" customWidth="1"/>
    <col min="9" max="9" width="0.7109375" style="1" customWidth="1"/>
    <col min="10" max="10" width="7.42578125" style="8" customWidth="1"/>
    <col min="11" max="11" width="1.7109375" style="1" customWidth="1"/>
    <col min="12" max="12" width="17.28515625" style="1" customWidth="1"/>
    <col min="13" max="13" width="1.7109375" style="1" customWidth="1"/>
    <col min="14" max="14" width="17.85546875" style="1" customWidth="1"/>
    <col min="15" max="15" width="0.7109375" style="1" hidden="1" customWidth="1"/>
    <col min="16" max="16" width="5.85546875" style="1" hidden="1" customWidth="1"/>
    <col min="17" max="17" width="19.28515625" style="1" customWidth="1"/>
    <col min="18" max="18" width="23" style="1" customWidth="1"/>
    <col min="19" max="19" width="22.5703125" style="1" customWidth="1"/>
    <col min="20" max="20" width="88.7109375" style="1" customWidth="1"/>
    <col min="21" max="16384" width="9.140625" style="1"/>
  </cols>
  <sheetData>
    <row r="1" spans="2:20" ht="6.75" customHeight="1" x14ac:dyDescent="0.25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2:20" ht="3.75" hidden="1" customHeight="1" x14ac:dyDescent="0.25">
      <c r="B2" s="2"/>
      <c r="C2" s="41"/>
      <c r="D2" s="41"/>
      <c r="E2" s="41"/>
      <c r="F2" s="41"/>
      <c r="G2" s="41"/>
      <c r="H2" s="41"/>
      <c r="I2" s="41"/>
      <c r="J2" s="6"/>
      <c r="K2" s="41"/>
      <c r="L2" s="41"/>
      <c r="M2" s="41"/>
      <c r="N2" s="41"/>
      <c r="O2" s="41"/>
      <c r="P2" s="41"/>
      <c r="Q2" s="41"/>
    </row>
    <row r="3" spans="2:20" ht="96" customHeight="1" x14ac:dyDescent="0.3">
      <c r="B3" s="58" t="s">
        <v>109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"/>
    </row>
    <row r="4" spans="2:20" ht="13.5" customHeight="1" x14ac:dyDescent="0.25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S4" s="14" t="s">
        <v>102</v>
      </c>
    </row>
    <row r="5" spans="2:20" ht="15" hidden="1" customHeight="1" x14ac:dyDescent="0.2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2:20" ht="5.25" customHeight="1" thickBot="1" x14ac:dyDescent="0.3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2:20" ht="12" hidden="1" customHeight="1" thickBot="1" x14ac:dyDescent="0.3">
      <c r="B7" s="2"/>
      <c r="C7" s="41"/>
      <c r="D7" s="41"/>
      <c r="E7" s="41"/>
      <c r="F7" s="41"/>
      <c r="G7" s="41"/>
      <c r="H7" s="41"/>
      <c r="I7" s="41"/>
      <c r="J7" s="6"/>
      <c r="K7" s="41"/>
      <c r="L7" s="41"/>
      <c r="M7" s="41"/>
      <c r="N7" s="41"/>
      <c r="O7" s="41"/>
      <c r="P7" s="41"/>
      <c r="Q7" s="41"/>
    </row>
    <row r="8" spans="2:20" ht="105.75" customHeight="1" thickBot="1" x14ac:dyDescent="0.3">
      <c r="B8" s="48" t="s">
        <v>0</v>
      </c>
      <c r="C8" s="49"/>
      <c r="D8" s="49"/>
      <c r="E8" s="49"/>
      <c r="F8" s="49"/>
      <c r="G8" s="49"/>
      <c r="H8" s="49"/>
      <c r="I8" s="50"/>
      <c r="J8" s="11" t="s">
        <v>1</v>
      </c>
      <c r="K8" s="51" t="s">
        <v>103</v>
      </c>
      <c r="L8" s="52"/>
      <c r="M8" s="51" t="s">
        <v>104</v>
      </c>
      <c r="N8" s="52"/>
      <c r="O8" s="51" t="s">
        <v>101</v>
      </c>
      <c r="P8" s="53"/>
      <c r="Q8" s="52"/>
      <c r="R8" s="11" t="s">
        <v>105</v>
      </c>
      <c r="S8" s="17" t="s">
        <v>106</v>
      </c>
    </row>
    <row r="9" spans="2:20" ht="25.5" customHeight="1" x14ac:dyDescent="0.25">
      <c r="B9" s="54" t="s">
        <v>73</v>
      </c>
      <c r="C9" s="55"/>
      <c r="D9" s="55"/>
      <c r="E9" s="55"/>
      <c r="F9" s="55"/>
      <c r="G9" s="55"/>
      <c r="H9" s="55"/>
      <c r="I9" s="55"/>
      <c r="J9" s="10" t="s">
        <v>75</v>
      </c>
      <c r="K9" s="56">
        <f>SUM(K10:L17)</f>
        <v>950959</v>
      </c>
      <c r="L9" s="56"/>
      <c r="M9" s="56">
        <f>SUM(M10:N17)</f>
        <v>951851</v>
      </c>
      <c r="N9" s="56"/>
      <c r="O9" s="56">
        <f>SUM(O10:Q17)</f>
        <v>493798</v>
      </c>
      <c r="P9" s="56"/>
      <c r="Q9" s="56"/>
      <c r="R9" s="16">
        <f>K9-O9</f>
        <v>457161</v>
      </c>
      <c r="S9" s="16">
        <f>M9-O9</f>
        <v>458053</v>
      </c>
    </row>
    <row r="10" spans="2:20" ht="44.25" customHeight="1" x14ac:dyDescent="0.25">
      <c r="B10" s="42" t="s">
        <v>2</v>
      </c>
      <c r="C10" s="43"/>
      <c r="D10" s="43"/>
      <c r="E10" s="43"/>
      <c r="F10" s="43"/>
      <c r="G10" s="43"/>
      <c r="H10" s="43"/>
      <c r="I10" s="44"/>
      <c r="J10" s="7" t="s">
        <v>3</v>
      </c>
      <c r="K10" s="45">
        <v>2869</v>
      </c>
      <c r="L10" s="47"/>
      <c r="M10" s="45">
        <v>2869</v>
      </c>
      <c r="N10" s="47"/>
      <c r="O10" s="45">
        <v>1723</v>
      </c>
      <c r="P10" s="46"/>
      <c r="Q10" s="47"/>
      <c r="R10" s="62">
        <f>K10-O10</f>
        <v>1146</v>
      </c>
      <c r="S10" s="62">
        <f>M10-O10</f>
        <v>1146</v>
      </c>
    </row>
    <row r="11" spans="2:20" ht="60.75" customHeight="1" x14ac:dyDescent="0.25">
      <c r="B11" s="20" t="s">
        <v>4</v>
      </c>
      <c r="C11" s="21"/>
      <c r="D11" s="21"/>
      <c r="E11" s="21"/>
      <c r="F11" s="21"/>
      <c r="G11" s="21"/>
      <c r="H11" s="21"/>
      <c r="I11" s="22"/>
      <c r="J11" s="3" t="s">
        <v>5</v>
      </c>
      <c r="K11" s="45">
        <v>9257</v>
      </c>
      <c r="L11" s="47"/>
      <c r="M11" s="19">
        <v>9257</v>
      </c>
      <c r="N11" s="19"/>
      <c r="O11" s="19">
        <v>6076</v>
      </c>
      <c r="P11" s="19"/>
      <c r="Q11" s="19"/>
      <c r="R11" s="62">
        <f t="shared" ref="R9:R41" si="0">K11-O11</f>
        <v>3181</v>
      </c>
      <c r="S11" s="62">
        <f t="shared" ref="S11:S17" si="1">M11-O11</f>
        <v>3181</v>
      </c>
    </row>
    <row r="12" spans="2:20" ht="65.25" customHeight="1" x14ac:dyDescent="0.25">
      <c r="B12" s="20" t="s">
        <v>6</v>
      </c>
      <c r="C12" s="21"/>
      <c r="D12" s="21"/>
      <c r="E12" s="21"/>
      <c r="F12" s="21"/>
      <c r="G12" s="21"/>
      <c r="H12" s="21"/>
      <c r="I12" s="22"/>
      <c r="J12" s="3" t="s">
        <v>7</v>
      </c>
      <c r="K12" s="45">
        <v>165839</v>
      </c>
      <c r="L12" s="47"/>
      <c r="M12" s="19">
        <v>165839</v>
      </c>
      <c r="N12" s="19"/>
      <c r="O12" s="19">
        <v>119027</v>
      </c>
      <c r="P12" s="19"/>
      <c r="Q12" s="19"/>
      <c r="R12" s="62">
        <f>K12-O12</f>
        <v>46812</v>
      </c>
      <c r="S12" s="62">
        <f t="shared" si="1"/>
        <v>46812</v>
      </c>
    </row>
    <row r="13" spans="2:20" ht="57.75" customHeight="1" x14ac:dyDescent="0.25">
      <c r="B13" s="20" t="s">
        <v>8</v>
      </c>
      <c r="C13" s="21"/>
      <c r="D13" s="21"/>
      <c r="E13" s="21"/>
      <c r="F13" s="21"/>
      <c r="G13" s="21"/>
      <c r="H13" s="21"/>
      <c r="I13" s="22"/>
      <c r="J13" s="3" t="s">
        <v>9</v>
      </c>
      <c r="K13" s="45">
        <v>43531</v>
      </c>
      <c r="L13" s="47"/>
      <c r="M13" s="19">
        <v>43188</v>
      </c>
      <c r="N13" s="19"/>
      <c r="O13" s="19">
        <v>30303</v>
      </c>
      <c r="P13" s="19"/>
      <c r="Q13" s="19"/>
      <c r="R13" s="62">
        <f t="shared" si="0"/>
        <v>13228</v>
      </c>
      <c r="S13" s="62">
        <f t="shared" si="1"/>
        <v>12885</v>
      </c>
    </row>
    <row r="14" spans="2:20" ht="44.25" customHeight="1" x14ac:dyDescent="0.25">
      <c r="B14" s="20" t="s">
        <v>107</v>
      </c>
      <c r="C14" s="21"/>
      <c r="D14" s="21"/>
      <c r="E14" s="21"/>
      <c r="F14" s="21"/>
      <c r="G14" s="21"/>
      <c r="H14" s="21"/>
      <c r="I14" s="22"/>
      <c r="J14" s="3" t="s">
        <v>108</v>
      </c>
      <c r="K14" s="45">
        <v>2508</v>
      </c>
      <c r="L14" s="47"/>
      <c r="M14" s="45">
        <v>2508</v>
      </c>
      <c r="N14" s="47"/>
      <c r="O14" s="45">
        <v>2333</v>
      </c>
      <c r="P14" s="46"/>
      <c r="Q14" s="47"/>
      <c r="R14" s="62">
        <f t="shared" si="0"/>
        <v>175</v>
      </c>
      <c r="S14" s="62">
        <f t="shared" si="1"/>
        <v>175</v>
      </c>
    </row>
    <row r="15" spans="2:20" ht="28.5" customHeight="1" x14ac:dyDescent="0.25">
      <c r="B15" s="20" t="s">
        <v>10</v>
      </c>
      <c r="C15" s="21"/>
      <c r="D15" s="21"/>
      <c r="E15" s="21"/>
      <c r="F15" s="21"/>
      <c r="G15" s="21"/>
      <c r="H15" s="21"/>
      <c r="I15" s="22"/>
      <c r="J15" s="3" t="s">
        <v>11</v>
      </c>
      <c r="K15" s="45">
        <v>174</v>
      </c>
      <c r="L15" s="47"/>
      <c r="M15" s="19">
        <v>174</v>
      </c>
      <c r="N15" s="19"/>
      <c r="O15" s="19">
        <v>174</v>
      </c>
      <c r="P15" s="19"/>
      <c r="Q15" s="19"/>
      <c r="R15" s="62">
        <f t="shared" si="0"/>
        <v>0</v>
      </c>
      <c r="S15" s="62">
        <f t="shared" si="1"/>
        <v>0</v>
      </c>
    </row>
    <row r="16" spans="2:20" ht="28.5" customHeight="1" x14ac:dyDescent="0.25">
      <c r="B16" s="20" t="s">
        <v>96</v>
      </c>
      <c r="C16" s="21"/>
      <c r="D16" s="21"/>
      <c r="E16" s="21"/>
      <c r="F16" s="21"/>
      <c r="G16" s="21"/>
      <c r="H16" s="21"/>
      <c r="I16" s="22"/>
      <c r="J16" s="3" t="s">
        <v>95</v>
      </c>
      <c r="K16" s="45">
        <v>1000</v>
      </c>
      <c r="L16" s="47"/>
      <c r="M16" s="19">
        <v>1000</v>
      </c>
      <c r="N16" s="19"/>
      <c r="O16" s="45">
        <v>0</v>
      </c>
      <c r="P16" s="46"/>
      <c r="Q16" s="47"/>
      <c r="R16" s="62">
        <f>K16-O16</f>
        <v>1000</v>
      </c>
      <c r="S16" s="62">
        <f t="shared" si="1"/>
        <v>1000</v>
      </c>
    </row>
    <row r="17" spans="2:19" ht="25.5" customHeight="1" x14ac:dyDescent="0.25">
      <c r="B17" s="20" t="s">
        <v>12</v>
      </c>
      <c r="C17" s="21"/>
      <c r="D17" s="21"/>
      <c r="E17" s="21"/>
      <c r="F17" s="21"/>
      <c r="G17" s="21"/>
      <c r="H17" s="21"/>
      <c r="I17" s="22"/>
      <c r="J17" s="3" t="s">
        <v>13</v>
      </c>
      <c r="K17" s="45">
        <v>725781</v>
      </c>
      <c r="L17" s="47"/>
      <c r="M17" s="19">
        <v>727016</v>
      </c>
      <c r="N17" s="19"/>
      <c r="O17" s="19">
        <v>334162</v>
      </c>
      <c r="P17" s="19"/>
      <c r="Q17" s="19"/>
      <c r="R17" s="62">
        <f t="shared" si="0"/>
        <v>391619</v>
      </c>
      <c r="S17" s="62">
        <f t="shared" si="1"/>
        <v>392854</v>
      </c>
    </row>
    <row r="18" spans="2:19" ht="24" customHeight="1" x14ac:dyDescent="0.25">
      <c r="B18" s="39" t="s">
        <v>74</v>
      </c>
      <c r="C18" s="23"/>
      <c r="D18" s="23"/>
      <c r="E18" s="23"/>
      <c r="F18" s="23"/>
      <c r="G18" s="23"/>
      <c r="H18" s="23"/>
      <c r="I18" s="23"/>
      <c r="J18" s="9" t="s">
        <v>76</v>
      </c>
      <c r="K18" s="60">
        <f>K19</f>
        <v>60</v>
      </c>
      <c r="L18" s="61"/>
      <c r="M18" s="60">
        <f>M19</f>
        <v>60</v>
      </c>
      <c r="N18" s="60"/>
      <c r="O18" s="24">
        <f>O19</f>
        <v>11</v>
      </c>
      <c r="P18" s="24"/>
      <c r="Q18" s="24"/>
      <c r="R18" s="13">
        <f t="shared" si="0"/>
        <v>49</v>
      </c>
      <c r="S18" s="13">
        <f t="shared" ref="S9:S41" si="2">M18-O18</f>
        <v>49</v>
      </c>
    </row>
    <row r="19" spans="2:19" ht="28.5" customHeight="1" x14ac:dyDescent="0.25">
      <c r="B19" s="20" t="s">
        <v>14</v>
      </c>
      <c r="C19" s="21"/>
      <c r="D19" s="21"/>
      <c r="E19" s="21"/>
      <c r="F19" s="21"/>
      <c r="G19" s="21"/>
      <c r="H19" s="21"/>
      <c r="I19" s="22"/>
      <c r="J19" s="3" t="s">
        <v>15</v>
      </c>
      <c r="K19" s="19">
        <v>60</v>
      </c>
      <c r="L19" s="19"/>
      <c r="M19" s="19">
        <v>60</v>
      </c>
      <c r="N19" s="19"/>
      <c r="O19" s="19">
        <v>11</v>
      </c>
      <c r="P19" s="19"/>
      <c r="Q19" s="19"/>
      <c r="R19" s="62">
        <f t="shared" si="0"/>
        <v>49</v>
      </c>
      <c r="S19" s="62">
        <f t="shared" si="2"/>
        <v>49</v>
      </c>
    </row>
    <row r="20" spans="2:19" ht="31.5" customHeight="1" x14ac:dyDescent="0.25">
      <c r="B20" s="36" t="s">
        <v>77</v>
      </c>
      <c r="C20" s="37"/>
      <c r="D20" s="37"/>
      <c r="E20" s="37"/>
      <c r="F20" s="37"/>
      <c r="G20" s="37"/>
      <c r="H20" s="37"/>
      <c r="I20" s="38"/>
      <c r="J20" s="9" t="s">
        <v>78</v>
      </c>
      <c r="K20" s="24">
        <f>K21+K22+K23</f>
        <v>96620</v>
      </c>
      <c r="L20" s="24"/>
      <c r="M20" s="24">
        <f>SUM(M21:N23)</f>
        <v>96620</v>
      </c>
      <c r="N20" s="24"/>
      <c r="O20" s="24">
        <f>SUM(O21:Q23)</f>
        <v>62112</v>
      </c>
      <c r="P20" s="24"/>
      <c r="Q20" s="24"/>
      <c r="R20" s="13">
        <f t="shared" si="0"/>
        <v>34508</v>
      </c>
      <c r="S20" s="13">
        <f>M20-O20</f>
        <v>34508</v>
      </c>
    </row>
    <row r="21" spans="2:19" ht="32.25" customHeight="1" x14ac:dyDescent="0.25">
      <c r="B21" s="20" t="s">
        <v>67</v>
      </c>
      <c r="C21" s="21"/>
      <c r="D21" s="21"/>
      <c r="E21" s="21"/>
      <c r="F21" s="21"/>
      <c r="G21" s="21"/>
      <c r="H21" s="21"/>
      <c r="I21" s="22"/>
      <c r="J21" s="3" t="s">
        <v>16</v>
      </c>
      <c r="K21" s="19">
        <v>7870</v>
      </c>
      <c r="L21" s="19"/>
      <c r="M21" s="19">
        <v>7870</v>
      </c>
      <c r="N21" s="19"/>
      <c r="O21" s="19">
        <v>2798</v>
      </c>
      <c r="P21" s="19"/>
      <c r="Q21" s="19"/>
      <c r="R21" s="62">
        <f t="shared" si="0"/>
        <v>5072</v>
      </c>
      <c r="S21" s="62">
        <f t="shared" si="2"/>
        <v>5072</v>
      </c>
    </row>
    <row r="22" spans="2:19" ht="41.25" customHeight="1" x14ac:dyDescent="0.25">
      <c r="B22" s="20" t="s">
        <v>68</v>
      </c>
      <c r="C22" s="21"/>
      <c r="D22" s="21"/>
      <c r="E22" s="21"/>
      <c r="F22" s="21"/>
      <c r="G22" s="21"/>
      <c r="H22" s="21"/>
      <c r="I22" s="22"/>
      <c r="J22" s="3" t="s">
        <v>70</v>
      </c>
      <c r="K22" s="19">
        <v>720</v>
      </c>
      <c r="L22" s="19"/>
      <c r="M22" s="19">
        <v>720</v>
      </c>
      <c r="N22" s="19"/>
      <c r="O22" s="19">
        <v>276</v>
      </c>
      <c r="P22" s="19"/>
      <c r="Q22" s="19"/>
      <c r="R22" s="62">
        <f t="shared" si="0"/>
        <v>444</v>
      </c>
      <c r="S22" s="62">
        <f t="shared" si="2"/>
        <v>444</v>
      </c>
    </row>
    <row r="23" spans="2:19" ht="39" customHeight="1" x14ac:dyDescent="0.25">
      <c r="B23" s="20" t="s">
        <v>17</v>
      </c>
      <c r="C23" s="21"/>
      <c r="D23" s="21"/>
      <c r="E23" s="21"/>
      <c r="F23" s="21"/>
      <c r="G23" s="21"/>
      <c r="H23" s="21"/>
      <c r="I23" s="22"/>
      <c r="J23" s="3" t="s">
        <v>18</v>
      </c>
      <c r="K23" s="19">
        <v>88030</v>
      </c>
      <c r="L23" s="19"/>
      <c r="M23" s="19">
        <v>88030</v>
      </c>
      <c r="N23" s="19"/>
      <c r="O23" s="19">
        <v>59038</v>
      </c>
      <c r="P23" s="19"/>
      <c r="Q23" s="19"/>
      <c r="R23" s="62">
        <f t="shared" si="0"/>
        <v>28992</v>
      </c>
      <c r="S23" s="62">
        <f t="shared" si="2"/>
        <v>28992</v>
      </c>
    </row>
    <row r="24" spans="2:19" ht="26.25" customHeight="1" x14ac:dyDescent="0.25">
      <c r="B24" s="36" t="s">
        <v>79</v>
      </c>
      <c r="C24" s="37"/>
      <c r="D24" s="37"/>
      <c r="E24" s="37"/>
      <c r="F24" s="37"/>
      <c r="G24" s="37"/>
      <c r="H24" s="37"/>
      <c r="I24" s="38"/>
      <c r="J24" s="9" t="s">
        <v>80</v>
      </c>
      <c r="K24" s="24">
        <f>K25+K26+K27+K28+K29+K30+K31</f>
        <v>1348120</v>
      </c>
      <c r="L24" s="24"/>
      <c r="M24" s="24">
        <f>SUM(M25:N31)</f>
        <v>1348469</v>
      </c>
      <c r="N24" s="24"/>
      <c r="O24" s="24">
        <f>SUM(O25:Q31)</f>
        <v>849510</v>
      </c>
      <c r="P24" s="24"/>
      <c r="Q24" s="24"/>
      <c r="R24" s="13">
        <f t="shared" si="0"/>
        <v>498610</v>
      </c>
      <c r="S24" s="13">
        <f>M24-O24</f>
        <v>498959</v>
      </c>
    </row>
    <row r="25" spans="2:19" ht="25.5" customHeight="1" x14ac:dyDescent="0.25">
      <c r="B25" s="20" t="s">
        <v>19</v>
      </c>
      <c r="C25" s="21"/>
      <c r="D25" s="21"/>
      <c r="E25" s="21"/>
      <c r="F25" s="21"/>
      <c r="G25" s="21"/>
      <c r="H25" s="21"/>
      <c r="I25" s="22"/>
      <c r="J25" s="3" t="s">
        <v>20</v>
      </c>
      <c r="K25" s="19">
        <v>51833</v>
      </c>
      <c r="L25" s="19"/>
      <c r="M25" s="19">
        <v>51715</v>
      </c>
      <c r="N25" s="19"/>
      <c r="O25" s="19">
        <v>36571</v>
      </c>
      <c r="P25" s="19"/>
      <c r="Q25" s="19"/>
      <c r="R25" s="62">
        <f t="shared" si="0"/>
        <v>15262</v>
      </c>
      <c r="S25" s="62">
        <f>M25-O25</f>
        <v>15144</v>
      </c>
    </row>
    <row r="26" spans="2:19" ht="24.75" customHeight="1" x14ac:dyDescent="0.25">
      <c r="B26" s="20" t="s">
        <v>21</v>
      </c>
      <c r="C26" s="21"/>
      <c r="D26" s="21"/>
      <c r="E26" s="21"/>
      <c r="F26" s="21"/>
      <c r="G26" s="21"/>
      <c r="H26" s="21"/>
      <c r="I26" s="22"/>
      <c r="J26" s="3" t="s">
        <v>22</v>
      </c>
      <c r="K26" s="19">
        <v>8462</v>
      </c>
      <c r="L26" s="19"/>
      <c r="M26" s="19">
        <v>8462</v>
      </c>
      <c r="N26" s="19"/>
      <c r="O26" s="19">
        <v>2006</v>
      </c>
      <c r="P26" s="19"/>
      <c r="Q26" s="19"/>
      <c r="R26" s="62">
        <f t="shared" si="0"/>
        <v>6456</v>
      </c>
      <c r="S26" s="62">
        <f t="shared" si="2"/>
        <v>6456</v>
      </c>
    </row>
    <row r="27" spans="2:19" ht="25.5" customHeight="1" x14ac:dyDescent="0.25">
      <c r="B27" s="20" t="s">
        <v>69</v>
      </c>
      <c r="C27" s="21"/>
      <c r="D27" s="21"/>
      <c r="E27" s="21"/>
      <c r="F27" s="21"/>
      <c r="G27" s="21"/>
      <c r="H27" s="21"/>
      <c r="I27" s="22"/>
      <c r="J27" s="3" t="s">
        <v>71</v>
      </c>
      <c r="K27" s="19">
        <v>8107</v>
      </c>
      <c r="L27" s="19"/>
      <c r="M27" s="19">
        <v>8107</v>
      </c>
      <c r="N27" s="19"/>
      <c r="O27" s="19">
        <v>5687</v>
      </c>
      <c r="P27" s="19"/>
      <c r="Q27" s="19"/>
      <c r="R27" s="62">
        <f t="shared" si="0"/>
        <v>2420</v>
      </c>
      <c r="S27" s="62">
        <f t="shared" si="2"/>
        <v>2420</v>
      </c>
    </row>
    <row r="28" spans="2:19" ht="30" customHeight="1" x14ac:dyDescent="0.25">
      <c r="B28" s="20" t="s">
        <v>23</v>
      </c>
      <c r="C28" s="21"/>
      <c r="D28" s="21"/>
      <c r="E28" s="21"/>
      <c r="F28" s="21"/>
      <c r="G28" s="21"/>
      <c r="H28" s="21"/>
      <c r="I28" s="22"/>
      <c r="J28" s="3" t="s">
        <v>24</v>
      </c>
      <c r="K28" s="19">
        <v>178586</v>
      </c>
      <c r="L28" s="19"/>
      <c r="M28" s="19">
        <v>178586</v>
      </c>
      <c r="N28" s="19"/>
      <c r="O28" s="19">
        <v>91269</v>
      </c>
      <c r="P28" s="19"/>
      <c r="Q28" s="19"/>
      <c r="R28" s="62">
        <f t="shared" si="0"/>
        <v>87317</v>
      </c>
      <c r="S28" s="62">
        <f t="shared" si="2"/>
        <v>87317</v>
      </c>
    </row>
    <row r="29" spans="2:19" ht="27" customHeight="1" x14ac:dyDescent="0.25">
      <c r="B29" s="20" t="s">
        <v>25</v>
      </c>
      <c r="C29" s="21"/>
      <c r="D29" s="21"/>
      <c r="E29" s="21"/>
      <c r="F29" s="21"/>
      <c r="G29" s="21"/>
      <c r="H29" s="21"/>
      <c r="I29" s="22"/>
      <c r="J29" s="3" t="s">
        <v>26</v>
      </c>
      <c r="K29" s="19">
        <v>908805</v>
      </c>
      <c r="L29" s="19"/>
      <c r="M29" s="19">
        <v>909273</v>
      </c>
      <c r="N29" s="19"/>
      <c r="O29" s="19">
        <v>587810</v>
      </c>
      <c r="P29" s="19"/>
      <c r="Q29" s="19"/>
      <c r="R29" s="62">
        <f t="shared" si="0"/>
        <v>320995</v>
      </c>
      <c r="S29" s="62">
        <f t="shared" si="2"/>
        <v>321463</v>
      </c>
    </row>
    <row r="30" spans="2:19" ht="24.75" customHeight="1" x14ac:dyDescent="0.25">
      <c r="B30" s="20" t="s">
        <v>27</v>
      </c>
      <c r="C30" s="21"/>
      <c r="D30" s="21"/>
      <c r="E30" s="21"/>
      <c r="F30" s="21"/>
      <c r="G30" s="21"/>
      <c r="H30" s="21"/>
      <c r="I30" s="22"/>
      <c r="J30" s="3" t="s">
        <v>28</v>
      </c>
      <c r="K30" s="19">
        <v>172046</v>
      </c>
      <c r="L30" s="19"/>
      <c r="M30" s="19">
        <v>172045</v>
      </c>
      <c r="N30" s="19"/>
      <c r="O30" s="19">
        <v>113756</v>
      </c>
      <c r="P30" s="19"/>
      <c r="Q30" s="19"/>
      <c r="R30" s="62">
        <f t="shared" si="0"/>
        <v>58290</v>
      </c>
      <c r="S30" s="62">
        <f t="shared" si="2"/>
        <v>58289</v>
      </c>
    </row>
    <row r="31" spans="2:19" ht="27.75" customHeight="1" x14ac:dyDescent="0.25">
      <c r="B31" s="20" t="s">
        <v>29</v>
      </c>
      <c r="C31" s="21"/>
      <c r="D31" s="21"/>
      <c r="E31" s="21"/>
      <c r="F31" s="21"/>
      <c r="G31" s="21"/>
      <c r="H31" s="21"/>
      <c r="I31" s="22"/>
      <c r="J31" s="3" t="s">
        <v>30</v>
      </c>
      <c r="K31" s="19">
        <v>20281</v>
      </c>
      <c r="L31" s="19"/>
      <c r="M31" s="19">
        <v>20281</v>
      </c>
      <c r="N31" s="19"/>
      <c r="O31" s="19">
        <v>12411</v>
      </c>
      <c r="P31" s="19"/>
      <c r="Q31" s="19"/>
      <c r="R31" s="62">
        <f t="shared" si="0"/>
        <v>7870</v>
      </c>
      <c r="S31" s="62">
        <f t="shared" si="2"/>
        <v>7870</v>
      </c>
    </row>
    <row r="32" spans="2:19" ht="27.75" customHeight="1" x14ac:dyDescent="0.25">
      <c r="B32" s="36" t="s">
        <v>81</v>
      </c>
      <c r="C32" s="37"/>
      <c r="D32" s="37"/>
      <c r="E32" s="37"/>
      <c r="F32" s="37"/>
      <c r="G32" s="37"/>
      <c r="H32" s="37"/>
      <c r="I32" s="38"/>
      <c r="J32" s="9" t="s">
        <v>82</v>
      </c>
      <c r="K32" s="24">
        <f>K33+K34+K35+K36</f>
        <v>3003964</v>
      </c>
      <c r="L32" s="24"/>
      <c r="M32" s="24">
        <f>SUM(M33:N36)</f>
        <v>3003019</v>
      </c>
      <c r="N32" s="24"/>
      <c r="O32" s="24">
        <f>SUM(O33:Q36)</f>
        <v>1942199</v>
      </c>
      <c r="P32" s="24"/>
      <c r="Q32" s="24"/>
      <c r="R32" s="13">
        <f>K32-O32</f>
        <v>1061765</v>
      </c>
      <c r="S32" s="13">
        <f>M32-O32</f>
        <v>1060820</v>
      </c>
    </row>
    <row r="33" spans="2:19" ht="22.5" customHeight="1" x14ac:dyDescent="0.25">
      <c r="B33" s="20" t="s">
        <v>31</v>
      </c>
      <c r="C33" s="21"/>
      <c r="D33" s="21"/>
      <c r="E33" s="21"/>
      <c r="F33" s="21"/>
      <c r="G33" s="21"/>
      <c r="H33" s="21"/>
      <c r="I33" s="22"/>
      <c r="J33" s="3" t="s">
        <v>32</v>
      </c>
      <c r="K33" s="19">
        <v>135756</v>
      </c>
      <c r="L33" s="19"/>
      <c r="M33" s="19">
        <v>135756</v>
      </c>
      <c r="N33" s="19"/>
      <c r="O33" s="19">
        <v>59832</v>
      </c>
      <c r="P33" s="19"/>
      <c r="Q33" s="19"/>
      <c r="R33" s="62">
        <f t="shared" si="0"/>
        <v>75924</v>
      </c>
      <c r="S33" s="62">
        <f t="shared" si="2"/>
        <v>75924</v>
      </c>
    </row>
    <row r="34" spans="2:19" ht="29.25" customHeight="1" x14ac:dyDescent="0.25">
      <c r="B34" s="20" t="s">
        <v>33</v>
      </c>
      <c r="C34" s="21"/>
      <c r="D34" s="21"/>
      <c r="E34" s="21"/>
      <c r="F34" s="21"/>
      <c r="G34" s="21"/>
      <c r="H34" s="21"/>
      <c r="I34" s="22"/>
      <c r="J34" s="3" t="s">
        <v>34</v>
      </c>
      <c r="K34" s="19">
        <v>1065235</v>
      </c>
      <c r="L34" s="19"/>
      <c r="M34" s="19">
        <v>1065235</v>
      </c>
      <c r="N34" s="19"/>
      <c r="O34" s="19">
        <v>593186</v>
      </c>
      <c r="P34" s="19"/>
      <c r="Q34" s="19"/>
      <c r="R34" s="62">
        <f t="shared" si="0"/>
        <v>472049</v>
      </c>
      <c r="S34" s="62">
        <f t="shared" si="2"/>
        <v>472049</v>
      </c>
    </row>
    <row r="35" spans="2:19" ht="30.75" customHeight="1" x14ac:dyDescent="0.25">
      <c r="B35" s="20" t="s">
        <v>35</v>
      </c>
      <c r="C35" s="21"/>
      <c r="D35" s="21"/>
      <c r="E35" s="21"/>
      <c r="F35" s="21"/>
      <c r="G35" s="21"/>
      <c r="H35" s="21"/>
      <c r="I35" s="22"/>
      <c r="J35" s="3" t="s">
        <v>36</v>
      </c>
      <c r="K35" s="19">
        <v>1760023</v>
      </c>
      <c r="L35" s="19"/>
      <c r="M35" s="19">
        <v>1759358</v>
      </c>
      <c r="N35" s="19"/>
      <c r="O35" s="19">
        <v>1260577</v>
      </c>
      <c r="P35" s="19"/>
      <c r="Q35" s="19"/>
      <c r="R35" s="62">
        <f t="shared" si="0"/>
        <v>499446</v>
      </c>
      <c r="S35" s="62">
        <f t="shared" si="2"/>
        <v>498781</v>
      </c>
    </row>
    <row r="36" spans="2:19" ht="31.5" customHeight="1" x14ac:dyDescent="0.25">
      <c r="B36" s="20" t="s">
        <v>37</v>
      </c>
      <c r="C36" s="21"/>
      <c r="D36" s="21"/>
      <c r="E36" s="21"/>
      <c r="F36" s="21"/>
      <c r="G36" s="21"/>
      <c r="H36" s="21"/>
      <c r="I36" s="22"/>
      <c r="J36" s="3" t="s">
        <v>38</v>
      </c>
      <c r="K36" s="19">
        <v>42950</v>
      </c>
      <c r="L36" s="19"/>
      <c r="M36" s="19">
        <v>42670</v>
      </c>
      <c r="N36" s="19"/>
      <c r="O36" s="19">
        <v>28604</v>
      </c>
      <c r="P36" s="19"/>
      <c r="Q36" s="19"/>
      <c r="R36" s="62">
        <f t="shared" si="0"/>
        <v>14346</v>
      </c>
      <c r="S36" s="62">
        <f t="shared" si="2"/>
        <v>14066</v>
      </c>
    </row>
    <row r="37" spans="2:19" ht="31.5" customHeight="1" x14ac:dyDescent="0.25">
      <c r="B37" s="36" t="s">
        <v>83</v>
      </c>
      <c r="C37" s="37"/>
      <c r="D37" s="37"/>
      <c r="E37" s="37"/>
      <c r="F37" s="37"/>
      <c r="G37" s="37"/>
      <c r="H37" s="37"/>
      <c r="I37" s="38"/>
      <c r="J37" s="9" t="s">
        <v>84</v>
      </c>
      <c r="K37" s="24">
        <f>K38</f>
        <v>85258</v>
      </c>
      <c r="L37" s="24"/>
      <c r="M37" s="24">
        <f>SUM(M38)</f>
        <v>85258</v>
      </c>
      <c r="N37" s="24"/>
      <c r="O37" s="24">
        <f>O38</f>
        <v>55458</v>
      </c>
      <c r="P37" s="24"/>
      <c r="Q37" s="24"/>
      <c r="R37" s="13">
        <f t="shared" si="0"/>
        <v>29800</v>
      </c>
      <c r="S37" s="13">
        <f t="shared" si="2"/>
        <v>29800</v>
      </c>
    </row>
    <row r="38" spans="2:19" ht="22.5" customHeight="1" x14ac:dyDescent="0.25">
      <c r="B38" s="20" t="s">
        <v>39</v>
      </c>
      <c r="C38" s="21"/>
      <c r="D38" s="21"/>
      <c r="E38" s="21"/>
      <c r="F38" s="21"/>
      <c r="G38" s="21"/>
      <c r="H38" s="21"/>
      <c r="I38" s="22"/>
      <c r="J38" s="3" t="s">
        <v>40</v>
      </c>
      <c r="K38" s="19">
        <v>85258</v>
      </c>
      <c r="L38" s="19"/>
      <c r="M38" s="19">
        <v>85258</v>
      </c>
      <c r="N38" s="19"/>
      <c r="O38" s="19">
        <v>55458</v>
      </c>
      <c r="P38" s="19"/>
      <c r="Q38" s="19"/>
      <c r="R38" s="62">
        <f t="shared" si="0"/>
        <v>29800</v>
      </c>
      <c r="S38" s="62">
        <f t="shared" si="2"/>
        <v>29800</v>
      </c>
    </row>
    <row r="39" spans="2:19" ht="22.5" customHeight="1" x14ac:dyDescent="0.25">
      <c r="B39" s="36" t="s">
        <v>85</v>
      </c>
      <c r="C39" s="37"/>
      <c r="D39" s="37"/>
      <c r="E39" s="37"/>
      <c r="F39" s="37"/>
      <c r="G39" s="37"/>
      <c r="H39" s="37"/>
      <c r="I39" s="38"/>
      <c r="J39" s="9" t="s">
        <v>86</v>
      </c>
      <c r="K39" s="24">
        <f>SUM(K40:L44)</f>
        <v>6765377</v>
      </c>
      <c r="L39" s="24"/>
      <c r="M39" s="24">
        <f>SUM(M40:N44)</f>
        <v>6765225</v>
      </c>
      <c r="N39" s="24"/>
      <c r="O39" s="24">
        <f>SUM(O40:Q44)</f>
        <v>4374653</v>
      </c>
      <c r="P39" s="24"/>
      <c r="Q39" s="24"/>
      <c r="R39" s="13">
        <f>K39-O39</f>
        <v>2390724</v>
      </c>
      <c r="S39" s="13">
        <f>M39-O39</f>
        <v>2390572</v>
      </c>
    </row>
    <row r="40" spans="2:19" ht="24.75" customHeight="1" x14ac:dyDescent="0.25">
      <c r="B40" s="20" t="s">
        <v>41</v>
      </c>
      <c r="C40" s="21"/>
      <c r="D40" s="21"/>
      <c r="E40" s="21"/>
      <c r="F40" s="21"/>
      <c r="G40" s="21"/>
      <c r="H40" s="21"/>
      <c r="I40" s="22"/>
      <c r="J40" s="3" t="s">
        <v>42</v>
      </c>
      <c r="K40" s="19">
        <v>1660668</v>
      </c>
      <c r="L40" s="19"/>
      <c r="M40" s="19">
        <v>1660668</v>
      </c>
      <c r="N40" s="19"/>
      <c r="O40" s="19">
        <v>1001762</v>
      </c>
      <c r="P40" s="19"/>
      <c r="Q40" s="19"/>
      <c r="R40" s="62">
        <f t="shared" si="0"/>
        <v>658906</v>
      </c>
      <c r="S40" s="62">
        <f>M40-O40</f>
        <v>658906</v>
      </c>
    </row>
    <row r="41" spans="2:19" ht="24" customHeight="1" x14ac:dyDescent="0.25">
      <c r="B41" s="20" t="s">
        <v>43</v>
      </c>
      <c r="C41" s="21"/>
      <c r="D41" s="21"/>
      <c r="E41" s="21"/>
      <c r="F41" s="21"/>
      <c r="G41" s="21"/>
      <c r="H41" s="21"/>
      <c r="I41" s="22"/>
      <c r="J41" s="3" t="s">
        <v>44</v>
      </c>
      <c r="K41" s="19">
        <v>4548050</v>
      </c>
      <c r="L41" s="19"/>
      <c r="M41" s="19">
        <v>4548050</v>
      </c>
      <c r="N41" s="19"/>
      <c r="O41" s="19">
        <v>3008764</v>
      </c>
      <c r="P41" s="19"/>
      <c r="Q41" s="19"/>
      <c r="R41" s="62">
        <f t="shared" si="0"/>
        <v>1539286</v>
      </c>
      <c r="S41" s="62">
        <f t="shared" ref="S41:S44" si="3">M41-O41</f>
        <v>1539286</v>
      </c>
    </row>
    <row r="42" spans="2:19" ht="24.75" customHeight="1" x14ac:dyDescent="0.25">
      <c r="B42" s="20" t="s">
        <v>45</v>
      </c>
      <c r="C42" s="21"/>
      <c r="D42" s="21"/>
      <c r="E42" s="21"/>
      <c r="F42" s="21"/>
      <c r="G42" s="21"/>
      <c r="H42" s="21"/>
      <c r="I42" s="22"/>
      <c r="J42" s="3" t="s">
        <v>46</v>
      </c>
      <c r="K42" s="19">
        <v>357881</v>
      </c>
      <c r="L42" s="19"/>
      <c r="M42" s="19">
        <v>357881</v>
      </c>
      <c r="N42" s="19"/>
      <c r="O42" s="19">
        <v>212733</v>
      </c>
      <c r="P42" s="19"/>
      <c r="Q42" s="19"/>
      <c r="R42" s="62">
        <f t="shared" ref="R42:R59" si="4">K42-O42</f>
        <v>145148</v>
      </c>
      <c r="S42" s="62">
        <f t="shared" si="3"/>
        <v>145148</v>
      </c>
    </row>
    <row r="43" spans="2:19" ht="24.75" customHeight="1" x14ac:dyDescent="0.25">
      <c r="B43" s="20" t="s">
        <v>47</v>
      </c>
      <c r="C43" s="21"/>
      <c r="D43" s="21"/>
      <c r="E43" s="21"/>
      <c r="F43" s="21"/>
      <c r="G43" s="21"/>
      <c r="H43" s="21"/>
      <c r="I43" s="22"/>
      <c r="J43" s="3" t="s">
        <v>48</v>
      </c>
      <c r="K43" s="19">
        <v>27209</v>
      </c>
      <c r="L43" s="19"/>
      <c r="M43" s="19">
        <v>27209</v>
      </c>
      <c r="N43" s="19"/>
      <c r="O43" s="19">
        <v>20815</v>
      </c>
      <c r="P43" s="19"/>
      <c r="Q43" s="19"/>
      <c r="R43" s="62">
        <f t="shared" si="4"/>
        <v>6394</v>
      </c>
      <c r="S43" s="62">
        <f t="shared" si="3"/>
        <v>6394</v>
      </c>
    </row>
    <row r="44" spans="2:19" ht="26.25" customHeight="1" x14ac:dyDescent="0.25">
      <c r="B44" s="20" t="s">
        <v>49</v>
      </c>
      <c r="C44" s="21"/>
      <c r="D44" s="21"/>
      <c r="E44" s="21"/>
      <c r="F44" s="21"/>
      <c r="G44" s="21"/>
      <c r="H44" s="21"/>
      <c r="I44" s="22"/>
      <c r="J44" s="3" t="s">
        <v>50</v>
      </c>
      <c r="K44" s="19">
        <v>171569</v>
      </c>
      <c r="L44" s="19"/>
      <c r="M44" s="19">
        <v>171417</v>
      </c>
      <c r="N44" s="19"/>
      <c r="O44" s="19">
        <v>130579</v>
      </c>
      <c r="P44" s="19"/>
      <c r="Q44" s="19"/>
      <c r="R44" s="62">
        <f>K44-O44</f>
        <v>40990</v>
      </c>
      <c r="S44" s="62">
        <f t="shared" si="3"/>
        <v>40838</v>
      </c>
    </row>
    <row r="45" spans="2:19" ht="23.25" customHeight="1" x14ac:dyDescent="0.25">
      <c r="B45" s="34" t="s">
        <v>87</v>
      </c>
      <c r="C45" s="35"/>
      <c r="D45" s="35"/>
      <c r="E45" s="35"/>
      <c r="F45" s="35"/>
      <c r="G45" s="35"/>
      <c r="H45" s="35"/>
      <c r="I45" s="35"/>
      <c r="J45" s="9" t="s">
        <v>88</v>
      </c>
      <c r="K45" s="24">
        <f>K46+K47</f>
        <v>537363</v>
      </c>
      <c r="L45" s="24"/>
      <c r="M45" s="24">
        <f>SUM(M46:N47)</f>
        <v>537219</v>
      </c>
      <c r="N45" s="24"/>
      <c r="O45" s="24">
        <f>SUM(O46:Q47)</f>
        <v>379432</v>
      </c>
      <c r="P45" s="24"/>
      <c r="Q45" s="24"/>
      <c r="R45" s="13">
        <f t="shared" si="4"/>
        <v>157931</v>
      </c>
      <c r="S45" s="13">
        <f t="shared" ref="S42:S59" si="5">M45-O45</f>
        <v>157787</v>
      </c>
    </row>
    <row r="46" spans="2:19" ht="26.25" customHeight="1" x14ac:dyDescent="0.25">
      <c r="B46" s="18" t="s">
        <v>51</v>
      </c>
      <c r="C46" s="18"/>
      <c r="D46" s="18"/>
      <c r="E46" s="18"/>
      <c r="F46" s="18"/>
      <c r="G46" s="18"/>
      <c r="H46" s="18"/>
      <c r="I46" s="18"/>
      <c r="J46" s="3" t="s">
        <v>52</v>
      </c>
      <c r="K46" s="19">
        <v>492792</v>
      </c>
      <c r="L46" s="19"/>
      <c r="M46" s="19">
        <v>492792</v>
      </c>
      <c r="N46" s="19"/>
      <c r="O46" s="19">
        <v>346907</v>
      </c>
      <c r="P46" s="19"/>
      <c r="Q46" s="19"/>
      <c r="R46" s="62">
        <f>K46-O46</f>
        <v>145885</v>
      </c>
      <c r="S46" s="62">
        <f>M46-O46</f>
        <v>145885</v>
      </c>
    </row>
    <row r="47" spans="2:19" ht="23.25" customHeight="1" x14ac:dyDescent="0.25">
      <c r="B47" s="18" t="s">
        <v>53</v>
      </c>
      <c r="C47" s="18"/>
      <c r="D47" s="18"/>
      <c r="E47" s="18"/>
      <c r="F47" s="18"/>
      <c r="G47" s="18"/>
      <c r="H47" s="18"/>
      <c r="I47" s="18"/>
      <c r="J47" s="3" t="s">
        <v>54</v>
      </c>
      <c r="K47" s="19">
        <v>44571</v>
      </c>
      <c r="L47" s="19"/>
      <c r="M47" s="19">
        <v>44427</v>
      </c>
      <c r="N47" s="19"/>
      <c r="O47" s="19">
        <v>32525</v>
      </c>
      <c r="P47" s="19"/>
      <c r="Q47" s="19"/>
      <c r="R47" s="62">
        <f>K47-O47</f>
        <v>12046</v>
      </c>
      <c r="S47" s="62">
        <f>M47-O47</f>
        <v>11902</v>
      </c>
    </row>
    <row r="48" spans="2:19" ht="23.25" customHeight="1" x14ac:dyDescent="0.25">
      <c r="B48" s="23" t="s">
        <v>89</v>
      </c>
      <c r="C48" s="23"/>
      <c r="D48" s="23"/>
      <c r="E48" s="23"/>
      <c r="F48" s="23"/>
      <c r="G48" s="23"/>
      <c r="H48" s="23"/>
      <c r="I48" s="23"/>
      <c r="J48" s="9" t="s">
        <v>90</v>
      </c>
      <c r="K48" s="24">
        <f>K49+K50+K51+K52</f>
        <v>221172</v>
      </c>
      <c r="L48" s="24"/>
      <c r="M48" s="24">
        <f>SUM(M49:N52)</f>
        <v>221172</v>
      </c>
      <c r="N48" s="24"/>
      <c r="O48" s="24">
        <f>SUM(O49:Q51)</f>
        <v>150665</v>
      </c>
      <c r="P48" s="24"/>
      <c r="Q48" s="24"/>
      <c r="R48" s="13">
        <f>K48-O48</f>
        <v>70507</v>
      </c>
      <c r="S48" s="13">
        <f>M48-O48</f>
        <v>70507</v>
      </c>
    </row>
    <row r="49" spans="1:19" ht="18.75" customHeight="1" x14ac:dyDescent="0.25">
      <c r="B49" s="18" t="s">
        <v>55</v>
      </c>
      <c r="C49" s="18"/>
      <c r="D49" s="18"/>
      <c r="E49" s="18"/>
      <c r="F49" s="18"/>
      <c r="G49" s="18"/>
      <c r="H49" s="18"/>
      <c r="I49" s="18"/>
      <c r="J49" s="3" t="s">
        <v>56</v>
      </c>
      <c r="K49" s="19">
        <v>21000</v>
      </c>
      <c r="L49" s="19"/>
      <c r="M49" s="19">
        <v>21000</v>
      </c>
      <c r="N49" s="19"/>
      <c r="O49" s="19">
        <v>13164</v>
      </c>
      <c r="P49" s="19"/>
      <c r="Q49" s="19"/>
      <c r="R49" s="62">
        <f t="shared" si="4"/>
        <v>7836</v>
      </c>
      <c r="S49" s="62">
        <f t="shared" si="5"/>
        <v>7836</v>
      </c>
    </row>
    <row r="50" spans="1:19" ht="26.25" customHeight="1" x14ac:dyDescent="0.25">
      <c r="B50" s="18" t="s">
        <v>57</v>
      </c>
      <c r="C50" s="18"/>
      <c r="D50" s="18"/>
      <c r="E50" s="18"/>
      <c r="F50" s="18"/>
      <c r="G50" s="18"/>
      <c r="H50" s="18"/>
      <c r="I50" s="18"/>
      <c r="J50" s="3" t="s">
        <v>58</v>
      </c>
      <c r="K50" s="19">
        <v>2812</v>
      </c>
      <c r="L50" s="19"/>
      <c r="M50" s="19">
        <v>2812</v>
      </c>
      <c r="N50" s="19"/>
      <c r="O50" s="19">
        <v>1414</v>
      </c>
      <c r="P50" s="19"/>
      <c r="Q50" s="19"/>
      <c r="R50" s="62">
        <f t="shared" si="4"/>
        <v>1398</v>
      </c>
      <c r="S50" s="62">
        <f t="shared" si="5"/>
        <v>1398</v>
      </c>
    </row>
    <row r="51" spans="1:19" ht="25.5" customHeight="1" x14ac:dyDescent="0.25">
      <c r="B51" s="18" t="s">
        <v>59</v>
      </c>
      <c r="C51" s="18"/>
      <c r="D51" s="18"/>
      <c r="E51" s="18"/>
      <c r="F51" s="18"/>
      <c r="G51" s="18"/>
      <c r="H51" s="18"/>
      <c r="I51" s="18"/>
      <c r="J51" s="3" t="s">
        <v>60</v>
      </c>
      <c r="K51" s="19">
        <v>197234</v>
      </c>
      <c r="L51" s="19"/>
      <c r="M51" s="19">
        <v>197234</v>
      </c>
      <c r="N51" s="19"/>
      <c r="O51" s="19">
        <v>136087</v>
      </c>
      <c r="P51" s="19"/>
      <c r="Q51" s="19"/>
      <c r="R51" s="62">
        <f t="shared" si="4"/>
        <v>61147</v>
      </c>
      <c r="S51" s="62">
        <f t="shared" si="5"/>
        <v>61147</v>
      </c>
    </row>
    <row r="52" spans="1:19" ht="25.5" customHeight="1" x14ac:dyDescent="0.25">
      <c r="B52" s="59" t="s">
        <v>111</v>
      </c>
      <c r="C52" s="21"/>
      <c r="D52" s="21"/>
      <c r="E52" s="21"/>
      <c r="F52" s="21"/>
      <c r="G52" s="21"/>
      <c r="H52" s="21"/>
      <c r="I52" s="22"/>
      <c r="J52" s="3" t="s">
        <v>110</v>
      </c>
      <c r="K52" s="45">
        <v>126</v>
      </c>
      <c r="L52" s="47"/>
      <c r="M52" s="45">
        <v>126</v>
      </c>
      <c r="N52" s="47"/>
      <c r="O52" s="45">
        <v>0</v>
      </c>
      <c r="P52" s="46"/>
      <c r="Q52" s="47"/>
      <c r="R52" s="62">
        <f t="shared" si="4"/>
        <v>126</v>
      </c>
      <c r="S52" s="62">
        <f t="shared" si="5"/>
        <v>126</v>
      </c>
    </row>
    <row r="53" spans="1:19" ht="18.75" customHeight="1" x14ac:dyDescent="0.25">
      <c r="B53" s="23" t="s">
        <v>91</v>
      </c>
      <c r="C53" s="23"/>
      <c r="D53" s="23"/>
      <c r="E53" s="23"/>
      <c r="F53" s="23"/>
      <c r="G53" s="23"/>
      <c r="H53" s="23"/>
      <c r="I53" s="23"/>
      <c r="J53" s="9" t="s">
        <v>92</v>
      </c>
      <c r="K53" s="24">
        <f>K54+K55</f>
        <v>709114</v>
      </c>
      <c r="L53" s="24"/>
      <c r="M53" s="24">
        <f>SUM(M54:N55)</f>
        <v>709114</v>
      </c>
      <c r="N53" s="24"/>
      <c r="O53" s="24">
        <f>SUM(O54:Q55)</f>
        <v>439875</v>
      </c>
      <c r="P53" s="24"/>
      <c r="Q53" s="24"/>
      <c r="R53" s="13">
        <f>K53-O53</f>
        <v>269239</v>
      </c>
      <c r="S53" s="13">
        <f>M53-O53</f>
        <v>269239</v>
      </c>
    </row>
    <row r="54" spans="1:19" ht="26.25" customHeight="1" x14ac:dyDescent="0.25">
      <c r="B54" s="18" t="s">
        <v>61</v>
      </c>
      <c r="C54" s="18"/>
      <c r="D54" s="18"/>
      <c r="E54" s="18"/>
      <c r="F54" s="18"/>
      <c r="G54" s="18"/>
      <c r="H54" s="18"/>
      <c r="I54" s="18"/>
      <c r="J54" s="3" t="s">
        <v>72</v>
      </c>
      <c r="K54" s="19">
        <v>436907</v>
      </c>
      <c r="L54" s="19"/>
      <c r="M54" s="19">
        <v>436907</v>
      </c>
      <c r="N54" s="19"/>
      <c r="O54" s="19">
        <v>243881</v>
      </c>
      <c r="P54" s="19"/>
      <c r="Q54" s="19"/>
      <c r="R54" s="62">
        <f t="shared" si="4"/>
        <v>193026</v>
      </c>
      <c r="S54" s="62">
        <f t="shared" si="5"/>
        <v>193026</v>
      </c>
    </row>
    <row r="55" spans="1:19" ht="23.25" customHeight="1" x14ac:dyDescent="0.25">
      <c r="B55" s="18" t="s">
        <v>62</v>
      </c>
      <c r="C55" s="18"/>
      <c r="D55" s="18"/>
      <c r="E55" s="18"/>
      <c r="F55" s="18"/>
      <c r="G55" s="18"/>
      <c r="H55" s="18"/>
      <c r="I55" s="18"/>
      <c r="J55" s="3" t="s">
        <v>63</v>
      </c>
      <c r="K55" s="19">
        <v>272207</v>
      </c>
      <c r="L55" s="19"/>
      <c r="M55" s="19">
        <v>272207</v>
      </c>
      <c r="N55" s="19"/>
      <c r="O55" s="19">
        <v>195994</v>
      </c>
      <c r="P55" s="19"/>
      <c r="Q55" s="19"/>
      <c r="R55" s="62">
        <f t="shared" si="4"/>
        <v>76213</v>
      </c>
      <c r="S55" s="62">
        <f t="shared" si="5"/>
        <v>76213</v>
      </c>
    </row>
    <row r="56" spans="1:19" ht="23.25" customHeight="1" x14ac:dyDescent="0.25">
      <c r="B56" s="23" t="s">
        <v>99</v>
      </c>
      <c r="C56" s="23"/>
      <c r="D56" s="23"/>
      <c r="E56" s="23"/>
      <c r="F56" s="23"/>
      <c r="G56" s="23"/>
      <c r="H56" s="23"/>
      <c r="I56" s="23"/>
      <c r="J56" s="9" t="s">
        <v>97</v>
      </c>
      <c r="K56" s="24">
        <f>K57</f>
        <v>15311</v>
      </c>
      <c r="L56" s="24"/>
      <c r="M56" s="24">
        <f>M57</f>
        <v>15311</v>
      </c>
      <c r="N56" s="24"/>
      <c r="O56" s="24">
        <f>O57</f>
        <v>10337</v>
      </c>
      <c r="P56" s="24"/>
      <c r="Q56" s="24"/>
      <c r="R56" s="13">
        <f t="shared" si="4"/>
        <v>4974</v>
      </c>
      <c r="S56" s="13">
        <f t="shared" si="5"/>
        <v>4974</v>
      </c>
    </row>
    <row r="57" spans="1:19" ht="23.25" customHeight="1" x14ac:dyDescent="0.25">
      <c r="B57" s="18" t="s">
        <v>100</v>
      </c>
      <c r="C57" s="18"/>
      <c r="D57" s="18"/>
      <c r="E57" s="18"/>
      <c r="F57" s="18"/>
      <c r="G57" s="18"/>
      <c r="H57" s="18"/>
      <c r="I57" s="18"/>
      <c r="J57" s="3" t="s">
        <v>98</v>
      </c>
      <c r="K57" s="19">
        <v>15311</v>
      </c>
      <c r="L57" s="19"/>
      <c r="M57" s="19">
        <v>15311</v>
      </c>
      <c r="N57" s="19"/>
      <c r="O57" s="19">
        <v>10337</v>
      </c>
      <c r="P57" s="19"/>
      <c r="Q57" s="19"/>
      <c r="R57" s="62">
        <f t="shared" si="4"/>
        <v>4974</v>
      </c>
      <c r="S57" s="62">
        <f t="shared" si="5"/>
        <v>4974</v>
      </c>
    </row>
    <row r="58" spans="1:19" ht="37.5" customHeight="1" x14ac:dyDescent="0.25">
      <c r="B58" s="23" t="s">
        <v>93</v>
      </c>
      <c r="C58" s="23"/>
      <c r="D58" s="23"/>
      <c r="E58" s="23"/>
      <c r="F58" s="23"/>
      <c r="G58" s="23"/>
      <c r="H58" s="23"/>
      <c r="I58" s="23"/>
      <c r="J58" s="9" t="s">
        <v>94</v>
      </c>
      <c r="K58" s="24">
        <f>K59</f>
        <v>16140</v>
      </c>
      <c r="L58" s="24"/>
      <c r="M58" s="24">
        <f>M59</f>
        <v>16140</v>
      </c>
      <c r="N58" s="24"/>
      <c r="O58" s="24">
        <f>O59</f>
        <v>991</v>
      </c>
      <c r="P58" s="24"/>
      <c r="Q58" s="24"/>
      <c r="R58" s="13">
        <f t="shared" si="4"/>
        <v>15149</v>
      </c>
      <c r="S58" s="13">
        <f t="shared" si="5"/>
        <v>15149</v>
      </c>
    </row>
    <row r="59" spans="1:19" ht="35.25" customHeight="1" thickBot="1" x14ac:dyDescent="0.3">
      <c r="B59" s="32" t="s">
        <v>64</v>
      </c>
      <c r="C59" s="32"/>
      <c r="D59" s="32"/>
      <c r="E59" s="32"/>
      <c r="F59" s="32"/>
      <c r="G59" s="32"/>
      <c r="H59" s="32"/>
      <c r="I59" s="32"/>
      <c r="J59" s="12" t="s">
        <v>65</v>
      </c>
      <c r="K59" s="33">
        <v>16140</v>
      </c>
      <c r="L59" s="33"/>
      <c r="M59" s="33">
        <v>16140</v>
      </c>
      <c r="N59" s="33"/>
      <c r="O59" s="33">
        <v>991</v>
      </c>
      <c r="P59" s="33"/>
      <c r="Q59" s="33"/>
      <c r="R59" s="63">
        <f t="shared" si="4"/>
        <v>15149</v>
      </c>
      <c r="S59" s="63">
        <f t="shared" si="5"/>
        <v>15149</v>
      </c>
    </row>
    <row r="60" spans="1:19" ht="16.5" thickBot="1" x14ac:dyDescent="0.3">
      <c r="B60" s="25" t="s">
        <v>66</v>
      </c>
      <c r="C60" s="26"/>
      <c r="D60" s="26"/>
      <c r="E60" s="26"/>
      <c r="F60" s="26"/>
      <c r="G60" s="26"/>
      <c r="H60" s="26"/>
      <c r="I60" s="26"/>
      <c r="J60" s="27"/>
      <c r="K60" s="28">
        <f>K9+K18+K20+K24+K32+K37+K39+K45+K48+K53+K56+K58</f>
        <v>13749458</v>
      </c>
      <c r="L60" s="29"/>
      <c r="M60" s="28">
        <f>M9+M18+M20+M24+M32+M37+M39+M45+M48+M53+M56+M58</f>
        <v>13749458</v>
      </c>
      <c r="N60" s="29"/>
      <c r="O60" s="28">
        <f>O9+O18+O20+O24+O32+O37+O39+O45+O48+O53+O56+O58</f>
        <v>8759041</v>
      </c>
      <c r="P60" s="30"/>
      <c r="Q60" s="29"/>
      <c r="R60" s="15">
        <f>R9+R18+R20+R24+R32+R37+R39+R45+R48+R53+R56+R58</f>
        <v>4990417</v>
      </c>
      <c r="S60" s="15">
        <f>S9+S18+S20+S24+S32+S37+S39+S45+S48+S53+S56+S58</f>
        <v>4990417</v>
      </c>
    </row>
    <row r="61" spans="1:19" x14ac:dyDescent="0.25">
      <c r="A61" s="31"/>
      <c r="B61" s="31"/>
      <c r="C61" s="31"/>
      <c r="D61" s="4"/>
      <c r="E61" s="4"/>
      <c r="F61" s="4"/>
      <c r="G61" s="4"/>
      <c r="H61" s="4"/>
      <c r="I61" s="31"/>
      <c r="J61" s="31"/>
      <c r="K61" s="31"/>
      <c r="L61" s="31"/>
      <c r="M61" s="31"/>
      <c r="N61" s="31"/>
      <c r="O61" s="31"/>
      <c r="P61" s="4"/>
      <c r="Q61" s="31"/>
      <c r="R61" s="31"/>
      <c r="S61" s="4"/>
    </row>
  </sheetData>
  <mergeCells count="230">
    <mergeCell ref="B52:I52"/>
    <mergeCell ref="K52:L52"/>
    <mergeCell ref="M52:N52"/>
    <mergeCell ref="O52:Q52"/>
    <mergeCell ref="M26:N26"/>
    <mergeCell ref="O26:Q26"/>
    <mergeCell ref="B22:I22"/>
    <mergeCell ref="K22:L22"/>
    <mergeCell ref="M22:N22"/>
    <mergeCell ref="B29:I29"/>
    <mergeCell ref="K29:L29"/>
    <mergeCell ref="M29:N29"/>
    <mergeCell ref="O29:Q29"/>
    <mergeCell ref="B30:I30"/>
    <mergeCell ref="K30:L30"/>
    <mergeCell ref="M30:N30"/>
    <mergeCell ref="O30:Q30"/>
    <mergeCell ref="B27:I27"/>
    <mergeCell ref="K27:L27"/>
    <mergeCell ref="M27:N27"/>
    <mergeCell ref="O27:Q27"/>
    <mergeCell ref="B28:I28"/>
    <mergeCell ref="K28:L28"/>
    <mergeCell ref="M28:N28"/>
    <mergeCell ref="K19:L19"/>
    <mergeCell ref="M19:N19"/>
    <mergeCell ref="O19:Q19"/>
    <mergeCell ref="B21:I21"/>
    <mergeCell ref="K21:L21"/>
    <mergeCell ref="B3:S3"/>
    <mergeCell ref="O56:Q56"/>
    <mergeCell ref="O57:Q57"/>
    <mergeCell ref="B56:I56"/>
    <mergeCell ref="B57:I57"/>
    <mergeCell ref="M57:N57"/>
    <mergeCell ref="K56:L56"/>
    <mergeCell ref="M56:N56"/>
    <mergeCell ref="K57:L57"/>
    <mergeCell ref="O17:Q17"/>
    <mergeCell ref="M17:N17"/>
    <mergeCell ref="K17:L17"/>
    <mergeCell ref="B17:I17"/>
    <mergeCell ref="B25:I25"/>
    <mergeCell ref="K25:L25"/>
    <mergeCell ref="M25:N25"/>
    <mergeCell ref="O25:Q25"/>
    <mergeCell ref="B26:I26"/>
    <mergeCell ref="K26:L26"/>
    <mergeCell ref="B11:I11"/>
    <mergeCell ref="K11:L11"/>
    <mergeCell ref="M11:N11"/>
    <mergeCell ref="O11:Q11"/>
    <mergeCell ref="B15:I15"/>
    <mergeCell ref="K15:L15"/>
    <mergeCell ref="M15:N15"/>
    <mergeCell ref="O15:Q15"/>
    <mergeCell ref="B12:I12"/>
    <mergeCell ref="K12:L12"/>
    <mergeCell ref="M12:N12"/>
    <mergeCell ref="O12:Q12"/>
    <mergeCell ref="B13:I13"/>
    <mergeCell ref="K13:L13"/>
    <mergeCell ref="M13:N13"/>
    <mergeCell ref="O13:Q13"/>
    <mergeCell ref="B14:I14"/>
    <mergeCell ref="K14:L14"/>
    <mergeCell ref="M14:N14"/>
    <mergeCell ref="O14:Q14"/>
    <mergeCell ref="B1:Q1"/>
    <mergeCell ref="C2:I2"/>
    <mergeCell ref="K2:L2"/>
    <mergeCell ref="M2:N2"/>
    <mergeCell ref="O2:Q2"/>
    <mergeCell ref="B10:I10"/>
    <mergeCell ref="K10:L10"/>
    <mergeCell ref="M10:N10"/>
    <mergeCell ref="O10:Q10"/>
    <mergeCell ref="B8:I8"/>
    <mergeCell ref="K8:L8"/>
    <mergeCell ref="M8:N8"/>
    <mergeCell ref="O8:Q8"/>
    <mergeCell ref="B9:I9"/>
    <mergeCell ref="K9:L9"/>
    <mergeCell ref="M9:N9"/>
    <mergeCell ref="O9:Q9"/>
    <mergeCell ref="B4:Q4"/>
    <mergeCell ref="B5:Q5"/>
    <mergeCell ref="B6:Q6"/>
    <mergeCell ref="C7:I7"/>
    <mergeCell ref="K7:L7"/>
    <mergeCell ref="M7:N7"/>
    <mergeCell ref="O7:Q7"/>
    <mergeCell ref="M16:N16"/>
    <mergeCell ref="O16:Q16"/>
    <mergeCell ref="K16:L16"/>
    <mergeCell ref="B16:I16"/>
    <mergeCell ref="B23:I23"/>
    <mergeCell ref="K23:L23"/>
    <mergeCell ref="M23:N23"/>
    <mergeCell ref="O23:Q23"/>
    <mergeCell ref="B24:I24"/>
    <mergeCell ref="K24:L24"/>
    <mergeCell ref="M24:N24"/>
    <mergeCell ref="O24:Q24"/>
    <mergeCell ref="M21:N21"/>
    <mergeCell ref="O21:Q21"/>
    <mergeCell ref="B18:I18"/>
    <mergeCell ref="K18:L18"/>
    <mergeCell ref="B20:I20"/>
    <mergeCell ref="M18:N18"/>
    <mergeCell ref="O18:Q18"/>
    <mergeCell ref="K20:L20"/>
    <mergeCell ref="M20:N20"/>
    <mergeCell ref="O20:Q20"/>
    <mergeCell ref="O22:Q22"/>
    <mergeCell ref="B19:I19"/>
    <mergeCell ref="O28:Q28"/>
    <mergeCell ref="K35:L35"/>
    <mergeCell ref="M35:N35"/>
    <mergeCell ref="O35:Q35"/>
    <mergeCell ref="B36:I36"/>
    <mergeCell ref="K36:L36"/>
    <mergeCell ref="M36:N36"/>
    <mergeCell ref="O36:Q36"/>
    <mergeCell ref="B31:I31"/>
    <mergeCell ref="K31:L31"/>
    <mergeCell ref="M31:N31"/>
    <mergeCell ref="O31:Q31"/>
    <mergeCell ref="B33:I33"/>
    <mergeCell ref="K33:L33"/>
    <mergeCell ref="M33:N33"/>
    <mergeCell ref="O33:Q33"/>
    <mergeCell ref="B32:I32"/>
    <mergeCell ref="K32:L32"/>
    <mergeCell ref="M32:N32"/>
    <mergeCell ref="O32:Q32"/>
    <mergeCell ref="B38:I38"/>
    <mergeCell ref="K38:L38"/>
    <mergeCell ref="M38:N38"/>
    <mergeCell ref="O38:Q38"/>
    <mergeCell ref="B40:I40"/>
    <mergeCell ref="K40:L40"/>
    <mergeCell ref="M40:N40"/>
    <mergeCell ref="O40:Q40"/>
    <mergeCell ref="K37:L37"/>
    <mergeCell ref="M37:N37"/>
    <mergeCell ref="O37:Q37"/>
    <mergeCell ref="O39:Q39"/>
    <mergeCell ref="M39:N39"/>
    <mergeCell ref="K39:L39"/>
    <mergeCell ref="B39:I39"/>
    <mergeCell ref="B37:I37"/>
    <mergeCell ref="B46:I46"/>
    <mergeCell ref="K46:L46"/>
    <mergeCell ref="M46:N46"/>
    <mergeCell ref="O46:Q46"/>
    <mergeCell ref="B41:I41"/>
    <mergeCell ref="K41:L41"/>
    <mergeCell ref="M41:N41"/>
    <mergeCell ref="O41:Q41"/>
    <mergeCell ref="B42:I42"/>
    <mergeCell ref="K42:L42"/>
    <mergeCell ref="M42:N42"/>
    <mergeCell ref="O42:Q42"/>
    <mergeCell ref="O43:Q43"/>
    <mergeCell ref="B44:I44"/>
    <mergeCell ref="K44:L44"/>
    <mergeCell ref="M44:N44"/>
    <mergeCell ref="O44:Q44"/>
    <mergeCell ref="B45:I45"/>
    <mergeCell ref="K45:L45"/>
    <mergeCell ref="M45:N45"/>
    <mergeCell ref="O45:Q45"/>
    <mergeCell ref="B55:I55"/>
    <mergeCell ref="K55:L55"/>
    <mergeCell ref="M55:N55"/>
    <mergeCell ref="O55:Q55"/>
    <mergeCell ref="B59:I59"/>
    <mergeCell ref="K59:L59"/>
    <mergeCell ref="M59:N59"/>
    <mergeCell ref="O59:Q59"/>
    <mergeCell ref="B51:I51"/>
    <mergeCell ref="K51:L51"/>
    <mergeCell ref="M51:N51"/>
    <mergeCell ref="O51:Q51"/>
    <mergeCell ref="B54:I54"/>
    <mergeCell ref="K54:L54"/>
    <mergeCell ref="M54:N54"/>
    <mergeCell ref="O54:Q54"/>
    <mergeCell ref="B58:I58"/>
    <mergeCell ref="K58:L58"/>
    <mergeCell ref="M58:N58"/>
    <mergeCell ref="O58:Q58"/>
    <mergeCell ref="B53:I53"/>
    <mergeCell ref="K53:L53"/>
    <mergeCell ref="M53:N53"/>
    <mergeCell ref="O53:Q53"/>
    <mergeCell ref="B60:J60"/>
    <mergeCell ref="K60:L60"/>
    <mergeCell ref="M60:N60"/>
    <mergeCell ref="O60:Q60"/>
    <mergeCell ref="A61:C61"/>
    <mergeCell ref="I61:K61"/>
    <mergeCell ref="L61:M61"/>
    <mergeCell ref="N61:O61"/>
    <mergeCell ref="Q61:R61"/>
    <mergeCell ref="B49:I49"/>
    <mergeCell ref="K49:L49"/>
    <mergeCell ref="M49:N49"/>
    <mergeCell ref="O49:Q49"/>
    <mergeCell ref="B50:I50"/>
    <mergeCell ref="K50:L50"/>
    <mergeCell ref="M50:N50"/>
    <mergeCell ref="O50:Q50"/>
    <mergeCell ref="B34:I34"/>
    <mergeCell ref="K34:L34"/>
    <mergeCell ref="M34:N34"/>
    <mergeCell ref="O34:Q34"/>
    <mergeCell ref="B35:I35"/>
    <mergeCell ref="B48:I48"/>
    <mergeCell ref="K48:L48"/>
    <mergeCell ref="M48:N48"/>
    <mergeCell ref="O48:Q48"/>
    <mergeCell ref="B47:I47"/>
    <mergeCell ref="K47:L47"/>
    <mergeCell ref="M47:N47"/>
    <mergeCell ref="O47:Q47"/>
    <mergeCell ref="B43:I43"/>
    <mergeCell ref="K43:L43"/>
    <mergeCell ref="M43:N43"/>
  </mergeCells>
  <pageMargins left="0.23622047244094491" right="0.23622047244094491" top="0.39370078740157483" bottom="0.23622047244094491" header="0.31496062992125984" footer="0.31496062992125984"/>
  <pageSetup scale="56" fitToHeight="0" orientation="portrait" r:id="rId1"/>
  <rowBreaks count="1" manualBreakCount="1">
    <brk id="44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2024-10-03T14:18:33Z</cp:lastPrinted>
  <dcterms:created xsi:type="dcterms:W3CDTF">2020-10-20T08:48:33Z</dcterms:created>
  <dcterms:modified xsi:type="dcterms:W3CDTF">2024-10-03T14:18:38Z</dcterms:modified>
</cp:coreProperties>
</file>