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D99" i="1"/>
  <c r="D114" i="1" l="1"/>
  <c r="D113" i="1"/>
  <c r="D89" i="1"/>
  <c r="D25" i="1"/>
  <c r="D24" i="1"/>
  <c r="D23" i="1"/>
  <c r="D22" i="1"/>
  <c r="D20" i="1"/>
  <c r="C114" i="1" l="1"/>
  <c r="C113" i="1"/>
  <c r="C97" i="1"/>
  <c r="C89" i="1"/>
  <c r="C87" i="1"/>
  <c r="C86" i="1"/>
  <c r="C84" i="1"/>
  <c r="C25" i="1"/>
  <c r="C24" i="1"/>
  <c r="C23" i="1"/>
  <c r="C22" i="1"/>
  <c r="C20" i="1"/>
  <c r="D66" i="1" l="1"/>
  <c r="C66" i="1"/>
  <c r="D118" i="1" l="1"/>
  <c r="C118" i="1"/>
  <c r="C83" i="1" l="1"/>
  <c r="D36" i="1" l="1"/>
  <c r="D34" i="1" s="1"/>
  <c r="C36" i="1"/>
  <c r="C34" i="1" s="1"/>
  <c r="C18" i="1"/>
  <c r="D71" i="1"/>
  <c r="C71" i="1"/>
  <c r="C53" i="1"/>
  <c r="D83" i="1"/>
  <c r="D56" i="1"/>
  <c r="C56" i="1"/>
  <c r="D53" i="1"/>
  <c r="D64" i="1"/>
  <c r="C64" i="1"/>
  <c r="D45" i="1"/>
  <c r="C45" i="1"/>
  <c r="D125" i="1"/>
  <c r="D81" i="1"/>
  <c r="D76" i="1"/>
  <c r="D60" i="1"/>
  <c r="D59" i="1" s="1"/>
  <c r="D50" i="1"/>
  <c r="D39" i="1"/>
  <c r="D27" i="1"/>
  <c r="D26" i="1" s="1"/>
  <c r="D21" i="1"/>
  <c r="D18" i="1"/>
  <c r="C125" i="1"/>
  <c r="C81" i="1"/>
  <c r="C76" i="1"/>
  <c r="C60" i="1"/>
  <c r="C59" i="1" s="1"/>
  <c r="C50" i="1"/>
  <c r="C39" i="1"/>
  <c r="C27" i="1"/>
  <c r="C26" i="1" s="1"/>
  <c r="C21" i="1"/>
  <c r="C102" i="1" l="1"/>
  <c r="C80" i="1" s="1"/>
  <c r="C79" i="1" s="1"/>
  <c r="D42" i="1"/>
  <c r="D52" i="1"/>
  <c r="D43" i="1" s="1"/>
  <c r="D78" i="1" s="1"/>
  <c r="C52" i="1"/>
  <c r="C43" i="1" s="1"/>
  <c r="C78" i="1" s="1"/>
  <c r="D102" i="1"/>
  <c r="D80" i="1" s="1"/>
  <c r="D79" i="1" s="1"/>
  <c r="C42" i="1"/>
  <c r="D17" i="1" l="1"/>
  <c r="D127" i="1"/>
  <c r="C17" i="1"/>
  <c r="C127" i="1"/>
</calcChain>
</file>

<file path=xl/sharedStrings.xml><?xml version="1.0" encoding="utf-8"?>
<sst xmlns="http://schemas.openxmlformats.org/spreadsheetml/2006/main" count="236" uniqueCount="227">
  <si>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</si>
  <si>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</si>
  <si>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</si>
  <si>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</si>
  <si>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</si>
  <si>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</si>
  <si>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</si>
  <si>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</si>
  <si>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</si>
  <si>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</si>
  <si>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</si>
  <si>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</si>
  <si>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</si>
  <si>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</si>
  <si>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</si>
  <si>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</si>
  <si>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</si>
  <si>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</si>
  <si>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</si>
  <si>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</si>
  <si>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</si>
  <si>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</si>
  <si>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</si>
  <si>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</si>
  <si>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</si>
  <si>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</si>
  <si>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</si>
  <si>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</si>
  <si>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</si>
  <si>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</si>
  <si>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</si>
  <si>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</si>
  <si>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</si>
  <si>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</si>
  <si>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</si>
  <si>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</si>
  <si>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</si>
  <si>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</si>
  <si>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</si>
  <si>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</si>
  <si>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</si>
  <si>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</si>
  <si>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</si>
  <si>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</si>
  <si>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</si>
  <si>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</si>
  <si>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</si>
  <si>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</si>
  <si>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</si>
  <si>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</si>
  <si>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</si>
  <si>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</si>
  <si>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</si>
  <si>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</si>
  <si>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</si>
  <si>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</si>
  <si>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</si>
  <si>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</si>
  <si>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</si>
  <si>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</si>
  <si>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</si>
  <si>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</si>
  <si>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</si>
  <si>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</si>
  <si>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</si>
  <si>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</si>
  <si>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</si>
  <si>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</si>
  <si>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</si>
  <si>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</si>
  <si>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</si>
  <si>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</si>
  <si>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</si>
  <si>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</si>
  <si>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</si>
  <si>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</si>
  <si>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</si>
  <si>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</si>
  <si>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</si>
  <si>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</si>
  <si>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</si>
  <si>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</si>
  <si>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</si>
  <si>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</si>
  <si>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</si>
  <si>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</si>
  <si>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</si>
  <si>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</si>
  <si>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</si>
  <si>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</si>
  <si>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</si>
  <si>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</si>
  <si>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</si>
  <si>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</si>
  <si>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</si>
  <si>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</si>
  <si>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</si>
  <si>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</si>
  <si>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</si>
  <si>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</si>
  <si>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</si>
  <si>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</si>
  <si>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</si>
  <si>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</si>
  <si>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</si>
  <si>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</si>
  <si>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</si>
  <si>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</si>
  <si>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</si>
  <si>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</si>
  <si>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</si>
  <si>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</si>
  <si>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</si>
  <si>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</si>
  <si>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</si>
  <si>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</si>
  <si>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</si>
  <si>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</si>
  <si>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</si>
  <si>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</si>
  <si>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</si>
  <si>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</si>
  <si>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</si>
  <si>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</si>
  <si>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</si>
  <si>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</si>
  <si>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</si>
  <si>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</si>
  <si>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</si>
  <si>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</si>
  <si>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</si>
  <si>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</si>
  <si>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</si>
  <si>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</si>
  <si>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</si>
  <si>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</si>
  <si>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</si>
  <si>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</si>
  <si>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</si>
  <si>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</si>
  <si>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</si>
  <si>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</si>
  <si>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</si>
  <si>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</si>
  <si>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</si>
  <si>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</si>
  <si>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</si>
  <si>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</si>
  <si>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</si>
  <si>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</si>
  <si>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</si>
  <si>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</si>
  <si>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</si>
  <si>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</si>
  <si>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</si>
  <si>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</si>
  <si>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</si>
  <si>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</si>
  <si>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</si>
  <si>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</si>
  <si>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</si>
  <si>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</si>
  <si>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</si>
  <si>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</si>
  <si>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</si>
  <si>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</si>
  <si>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</si>
  <si>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</si>
  <si>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</si>
  <si>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</si>
  <si>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</si>
  <si>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</si>
  <si>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</si>
  <si>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</si>
  <si>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</si>
  <si>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</si>
  <si>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</si>
  <si>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</si>
  <si>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</si>
  <si>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</si>
  <si>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</si>
  <si>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</si>
  <si>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</si>
  <si>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</si>
  <si>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</si>
  <si>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</si>
  <si>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</si>
  <si>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</si>
  <si>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</si>
  <si>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</si>
  <si>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</si>
  <si>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</si>
  <si>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</si>
  <si>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</si>
  <si>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</si>
  <si>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</si>
  <si>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</si>
  <si>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</si>
  <si>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</si>
  <si>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</si>
  <si>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00020229999046273150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</si>
  <si>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</si>
  <si>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</si>
  <si>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</si>
  <si>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</si>
  <si>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</si>
  <si>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</si>
  <si>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</si>
  <si>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</si>
  <si>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</si>
  <si>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</si>
  <si>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</si>
  <si>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</si>
  <si>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</si>
  <si>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</si>
  <si>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</si>
  <si>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</si>
  <si>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</si>
  <si>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00020249999045179150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</si>
  <si>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</si>
  <si>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</si>
  <si>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</si>
  <si>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</si>
  <si>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</si>
  <si>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</si>
  <si>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</si>
  <si>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от 22.04.2025 № 3/52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</si>
</sst>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workbookViewId="0">
      <selection activeCell="B10" sqref="B10:D10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226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224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223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196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177</v>
      </c>
      <c r="D16" s="6" t="s">
        <v>197</v>
      </c>
    </row>
    <row r="17" spans="1:4" s="4" customFormat="1" x14ac:dyDescent="0.2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5.5" x14ac:dyDescent="0.2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5.5" x14ac:dyDescent="0.2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3.75" x14ac:dyDescent="0.2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6.5" x14ac:dyDescent="0.2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3.75" x14ac:dyDescent="0.2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3.75" x14ac:dyDescent="0.2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8.25" x14ac:dyDescent="0.2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5.5" x14ac:dyDescent="0.2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" customHeight="1" x14ac:dyDescent="0.2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x14ac:dyDescent="0.2">
      <c r="A31" s="9" t="s">
        <v>27</v>
      </c>
      <c r="B31" s="10" t="s">
        <v>19</v>
      </c>
      <c r="C31" s="16"/>
      <c r="D31" s="16">
        <v>4736</v>
      </c>
    </row>
    <row r="32" spans="1:4" ht="25.5" x14ac:dyDescent="0.2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8.25" x14ac:dyDescent="0.2">
      <c r="A33" s="9" t="s">
        <v>171</v>
      </c>
      <c r="B33" s="10" t="s">
        <v>172</v>
      </c>
      <c r="C33" s="16">
        <v>4063</v>
      </c>
      <c r="D33" s="16">
        <v>4441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8.25" x14ac:dyDescent="0.2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">
      <c r="A36" s="7" t="s">
        <v>161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5.5" x14ac:dyDescent="0.2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5.5" x14ac:dyDescent="0.2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8.25" x14ac:dyDescent="0.2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5.5" x14ac:dyDescent="0.2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3.75" x14ac:dyDescent="0.2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3.75" x14ac:dyDescent="0.2">
      <c r="A47" s="9" t="s">
        <v>116</v>
      </c>
      <c r="B47" s="10" t="s">
        <v>139</v>
      </c>
      <c r="C47" s="16">
        <v>41693</v>
      </c>
      <c r="D47" s="16">
        <v>41693</v>
      </c>
    </row>
    <row r="48" spans="1:4" ht="25.5" x14ac:dyDescent="0.2">
      <c r="A48" s="9" t="s">
        <v>50</v>
      </c>
      <c r="B48" s="10" t="s">
        <v>45</v>
      </c>
      <c r="C48" s="16">
        <v>17305</v>
      </c>
      <c r="D48" s="16">
        <v>17998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8.25" hidden="1" x14ac:dyDescent="0.2">
      <c r="A51" s="9" t="s">
        <v>55</v>
      </c>
      <c r="B51" s="10" t="s">
        <v>52</v>
      </c>
      <c r="C51" s="16"/>
      <c r="D51" s="16"/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3.75" x14ac:dyDescent="0.2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5.5" x14ac:dyDescent="0.2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5.5" x14ac:dyDescent="0.2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">
      <c r="A63" s="9" t="s">
        <v>69</v>
      </c>
      <c r="B63" s="10" t="s">
        <v>70</v>
      </c>
      <c r="C63" s="16">
        <v>485</v>
      </c>
      <c r="D63" s="16">
        <v>485</v>
      </c>
    </row>
    <row r="64" spans="1:4" ht="25.5" x14ac:dyDescent="0.2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5.5" x14ac:dyDescent="0.2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5.9" customHeight="1" x14ac:dyDescent="0.2">
      <c r="A67" s="9" t="s">
        <v>214</v>
      </c>
      <c r="B67" s="10" t="s">
        <v>215</v>
      </c>
      <c r="C67" s="16">
        <v>4494</v>
      </c>
      <c r="D67" s="16">
        <v>1172</v>
      </c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5.5" x14ac:dyDescent="0.2">
      <c r="A72" s="9" t="s">
        <v>165</v>
      </c>
      <c r="B72" s="10" t="s">
        <v>162</v>
      </c>
      <c r="C72" s="16">
        <v>3594</v>
      </c>
      <c r="D72" s="16">
        <v>3594</v>
      </c>
    </row>
    <row r="73" spans="1:4" s="4" customFormat="1" ht="51" x14ac:dyDescent="0.2">
      <c r="A73" s="9" t="s">
        <v>185</v>
      </c>
      <c r="B73" s="10" t="s">
        <v>186</v>
      </c>
      <c r="C73" s="16">
        <v>1000</v>
      </c>
      <c r="D73" s="16">
        <v>1000</v>
      </c>
    </row>
    <row r="74" spans="1:4" s="4" customFormat="1" ht="102" x14ac:dyDescent="0.2">
      <c r="A74" s="9" t="s">
        <v>166</v>
      </c>
      <c r="B74" s="10" t="s">
        <v>163</v>
      </c>
      <c r="C74" s="16">
        <v>2000</v>
      </c>
      <c r="D74" s="16">
        <v>2000</v>
      </c>
    </row>
    <row r="75" spans="1:4" ht="13.15" customHeight="1" x14ac:dyDescent="0.2">
      <c r="A75" s="9" t="s">
        <v>167</v>
      </c>
      <c r="B75" s="10" t="s">
        <v>164</v>
      </c>
      <c r="C75" s="16">
        <v>3000</v>
      </c>
      <c r="D75" s="16">
        <v>3000</v>
      </c>
    </row>
    <row r="76" spans="1:4" s="4" customFormat="1" hidden="1" x14ac:dyDescent="0.2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">
      <c r="A77" s="9" t="s">
        <v>81</v>
      </c>
      <c r="B77" s="10" t="s">
        <v>82</v>
      </c>
      <c r="C77" s="16"/>
      <c r="D77" s="16"/>
    </row>
    <row r="78" spans="1:4" s="4" customFormat="1" x14ac:dyDescent="0.2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">
      <c r="A79" s="7" t="s">
        <v>85</v>
      </c>
      <c r="B79" s="8" t="s">
        <v>84</v>
      </c>
      <c r="C79" s="15">
        <f>C80+C125</f>
        <v>6293721</v>
      </c>
      <c r="D79" s="15">
        <f>D80+D125</f>
        <v>6276927</v>
      </c>
    </row>
    <row r="80" spans="1:4" s="4" customFormat="1" ht="25.5" x14ac:dyDescent="0.2">
      <c r="A80" s="7" t="s">
        <v>86</v>
      </c>
      <c r="B80" s="8" t="s">
        <v>87</v>
      </c>
      <c r="C80" s="15">
        <f>C81+C83+C102+C118</f>
        <v>6293721</v>
      </c>
      <c r="D80" s="15">
        <f>D81+D83+D102+D118</f>
        <v>6276927</v>
      </c>
    </row>
    <row r="81" spans="1:4" s="4" customFormat="1" ht="25.5" hidden="1" x14ac:dyDescent="0.2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8.25" hidden="1" x14ac:dyDescent="0.2">
      <c r="A82" s="9" t="s">
        <v>89</v>
      </c>
      <c r="B82" s="10" t="s">
        <v>129</v>
      </c>
      <c r="C82" s="16"/>
      <c r="D82" s="16"/>
    </row>
    <row r="83" spans="1:4" s="4" customFormat="1" ht="25.5" x14ac:dyDescent="0.2">
      <c r="A83" s="7" t="s">
        <v>90</v>
      </c>
      <c r="B83" s="8" t="s">
        <v>107</v>
      </c>
      <c r="C83" s="15">
        <f>SUM(C84:C101)</f>
        <v>2436048</v>
      </c>
      <c r="D83" s="15">
        <f>SUM(D84:D101)</f>
        <v>2773612</v>
      </c>
    </row>
    <row r="84" spans="1:4" ht="38.25" x14ac:dyDescent="0.2">
      <c r="A84" s="13" t="s">
        <v>140</v>
      </c>
      <c r="B84" s="10" t="s">
        <v>130</v>
      </c>
      <c r="C84" s="16">
        <f>118379-987</f>
        <v>117392</v>
      </c>
      <c r="D84" s="16">
        <v>114900</v>
      </c>
    </row>
    <row r="85" spans="1:4" ht="51" x14ac:dyDescent="0.2">
      <c r="A85" s="13" t="s">
        <v>199</v>
      </c>
      <c r="B85" s="14" t="s">
        <v>198</v>
      </c>
      <c r="C85" s="16">
        <v>147096</v>
      </c>
      <c r="D85" s="16"/>
    </row>
    <row r="86" spans="1:4" ht="25.5" x14ac:dyDescent="0.2">
      <c r="A86" s="13" t="s">
        <v>141</v>
      </c>
      <c r="B86" s="10" t="s">
        <v>131</v>
      </c>
      <c r="C86" s="16">
        <f>32979+136</f>
        <v>33115</v>
      </c>
      <c r="D86" s="16">
        <v>33657</v>
      </c>
    </row>
    <row r="87" spans="1:4" ht="38.25" x14ac:dyDescent="0.2">
      <c r="A87" s="13" t="s">
        <v>148</v>
      </c>
      <c r="B87" s="14" t="s">
        <v>178</v>
      </c>
      <c r="C87" s="16">
        <f>801+17</f>
        <v>818</v>
      </c>
      <c r="D87" s="16">
        <v>809</v>
      </c>
    </row>
    <row r="88" spans="1:4" ht="51" x14ac:dyDescent="0.2">
      <c r="A88" s="13" t="s">
        <v>148</v>
      </c>
      <c r="B88" s="14" t="s">
        <v>220</v>
      </c>
      <c r="C88" s="16"/>
      <c r="D88" s="16">
        <v>4879</v>
      </c>
    </row>
    <row r="89" spans="1:4" ht="38.25" x14ac:dyDescent="0.2">
      <c r="A89" s="13" t="s">
        <v>181</v>
      </c>
      <c r="B89" s="10" t="s">
        <v>182</v>
      </c>
      <c r="C89" s="16">
        <f>251710+175707</f>
        <v>427417</v>
      </c>
      <c r="D89" s="16">
        <f>175707-175707</f>
        <v>0</v>
      </c>
    </row>
    <row r="90" spans="1:4" ht="51" x14ac:dyDescent="0.2">
      <c r="A90" s="13" t="s">
        <v>221</v>
      </c>
      <c r="B90" s="14" t="s">
        <v>222</v>
      </c>
      <c r="C90" s="16"/>
      <c r="D90" s="16">
        <v>8478</v>
      </c>
    </row>
    <row r="91" spans="1:4" ht="25.5" x14ac:dyDescent="0.2">
      <c r="A91" s="13" t="s">
        <v>142</v>
      </c>
      <c r="B91" s="10" t="s">
        <v>132</v>
      </c>
      <c r="C91" s="16">
        <v>11290</v>
      </c>
      <c r="D91" s="16"/>
    </row>
    <row r="92" spans="1:4" ht="38.25" x14ac:dyDescent="0.2">
      <c r="A92" s="13" t="s">
        <v>143</v>
      </c>
      <c r="B92" s="10" t="s">
        <v>133</v>
      </c>
      <c r="C92" s="16">
        <v>132494</v>
      </c>
      <c r="D92" s="16">
        <v>132494</v>
      </c>
    </row>
    <row r="93" spans="1:4" ht="25.5" x14ac:dyDescent="0.2">
      <c r="A93" s="13" t="s">
        <v>144</v>
      </c>
      <c r="B93" s="10" t="s">
        <v>134</v>
      </c>
      <c r="C93" s="16">
        <v>9862</v>
      </c>
      <c r="D93" s="16">
        <v>9939</v>
      </c>
    </row>
    <row r="94" spans="1:4" ht="38.25" x14ac:dyDescent="0.2">
      <c r="A94" s="13" t="s">
        <v>145</v>
      </c>
      <c r="B94" s="10" t="s">
        <v>173</v>
      </c>
      <c r="C94" s="17"/>
      <c r="D94" s="17">
        <v>5000</v>
      </c>
    </row>
    <row r="95" spans="1:4" ht="51" hidden="1" x14ac:dyDescent="0.2">
      <c r="A95" s="13" t="s">
        <v>146</v>
      </c>
      <c r="B95" s="10" t="s">
        <v>110</v>
      </c>
      <c r="C95" s="16"/>
      <c r="D95" s="16"/>
    </row>
    <row r="96" spans="1:4" ht="102" x14ac:dyDescent="0.2">
      <c r="A96" s="13" t="s">
        <v>147</v>
      </c>
      <c r="B96" s="14" t="s">
        <v>174</v>
      </c>
      <c r="C96" s="16">
        <v>29162</v>
      </c>
      <c r="D96" s="16">
        <v>29162</v>
      </c>
    </row>
    <row r="97" spans="1:4" x14ac:dyDescent="0.2">
      <c r="A97" s="13" t="s">
        <v>200</v>
      </c>
      <c r="B97" s="14" t="s">
        <v>149</v>
      </c>
      <c r="C97" s="16">
        <f>310516-4994</f>
        <v>305522</v>
      </c>
      <c r="D97" s="16"/>
    </row>
    <row r="98" spans="1:4" ht="25.5" x14ac:dyDescent="0.2">
      <c r="A98" s="13" t="s">
        <v>212</v>
      </c>
      <c r="B98" s="14" t="s">
        <v>213</v>
      </c>
      <c r="C98" s="16"/>
      <c r="D98" s="16">
        <v>10000</v>
      </c>
    </row>
    <row r="99" spans="1:4" ht="25.5" x14ac:dyDescent="0.2">
      <c r="A99" s="13" t="s">
        <v>169</v>
      </c>
      <c r="B99" s="10" t="s">
        <v>170</v>
      </c>
      <c r="C99" s="16">
        <f>1713671-942814+302360</f>
        <v>1073217</v>
      </c>
      <c r="D99" s="16">
        <f>2084984+1134690-1257077</f>
        <v>1962597</v>
      </c>
    </row>
    <row r="100" spans="1:4" x14ac:dyDescent="0.2">
      <c r="A100" s="13" t="s">
        <v>216</v>
      </c>
      <c r="B100" s="14" t="s">
        <v>217</v>
      </c>
      <c r="C100" s="16">
        <v>28739</v>
      </c>
      <c r="D100" s="16">
        <v>461697</v>
      </c>
    </row>
    <row r="101" spans="1:4" ht="25.5" x14ac:dyDescent="0.2">
      <c r="A101" s="13" t="s">
        <v>201</v>
      </c>
      <c r="B101" s="14" t="s">
        <v>202</v>
      </c>
      <c r="C101" s="16">
        <v>119924</v>
      </c>
      <c r="D101" s="16"/>
    </row>
    <row r="102" spans="1:4" s="4" customFormat="1" ht="25.5" x14ac:dyDescent="0.2">
      <c r="A102" s="7" t="s">
        <v>91</v>
      </c>
      <c r="B102" s="8" t="s">
        <v>108</v>
      </c>
      <c r="C102" s="15">
        <f>SUM(C103:C117)</f>
        <v>3200597</v>
      </c>
      <c r="D102" s="15">
        <f>SUM(D103:D117)</f>
        <v>3184677</v>
      </c>
    </row>
    <row r="103" spans="1:4" ht="51" x14ac:dyDescent="0.2">
      <c r="A103" s="13" t="s">
        <v>152</v>
      </c>
      <c r="B103" s="10" t="s">
        <v>150</v>
      </c>
      <c r="C103" s="16">
        <v>12942</v>
      </c>
      <c r="D103" s="16">
        <v>13031</v>
      </c>
    </row>
    <row r="104" spans="1:4" ht="38.25" x14ac:dyDescent="0.2">
      <c r="A104" s="13" t="s">
        <v>153</v>
      </c>
      <c r="B104" s="14" t="s">
        <v>151</v>
      </c>
      <c r="C104" s="16">
        <v>8906</v>
      </c>
      <c r="D104" s="16">
        <v>8906</v>
      </c>
    </row>
    <row r="105" spans="1:4" ht="76.5" x14ac:dyDescent="0.2">
      <c r="A105" s="13" t="s">
        <v>154</v>
      </c>
      <c r="B105" s="14" t="s">
        <v>176</v>
      </c>
      <c r="C105" s="16">
        <v>1012</v>
      </c>
      <c r="D105" s="16">
        <v>1012</v>
      </c>
    </row>
    <row r="106" spans="1:4" ht="38.25" x14ac:dyDescent="0.2">
      <c r="A106" s="13" t="s">
        <v>155</v>
      </c>
      <c r="B106" s="10" t="s">
        <v>168</v>
      </c>
      <c r="C106" s="16">
        <v>56</v>
      </c>
      <c r="D106" s="16">
        <v>56</v>
      </c>
    </row>
    <row r="107" spans="1:4" ht="38.25" x14ac:dyDescent="0.2">
      <c r="A107" s="13" t="s">
        <v>156</v>
      </c>
      <c r="B107" s="10" t="s">
        <v>136</v>
      </c>
      <c r="C107" s="16">
        <v>1313</v>
      </c>
      <c r="D107" s="16">
        <v>1315</v>
      </c>
    </row>
    <row r="108" spans="1:4" ht="63.75" x14ac:dyDescent="0.2">
      <c r="A108" s="13" t="s">
        <v>157</v>
      </c>
      <c r="B108" s="10" t="s">
        <v>137</v>
      </c>
      <c r="C108" s="16">
        <v>2767</v>
      </c>
      <c r="D108" s="16">
        <v>2767</v>
      </c>
    </row>
    <row r="109" spans="1:4" ht="51" x14ac:dyDescent="0.2">
      <c r="A109" s="13" t="s">
        <v>179</v>
      </c>
      <c r="B109" s="10" t="s">
        <v>180</v>
      </c>
      <c r="C109" s="16">
        <v>31379</v>
      </c>
      <c r="D109" s="16">
        <v>31379</v>
      </c>
    </row>
    <row r="110" spans="1:4" ht="51" x14ac:dyDescent="0.2">
      <c r="A110" s="13" t="s">
        <v>195</v>
      </c>
      <c r="B110" s="10" t="s">
        <v>135</v>
      </c>
      <c r="C110" s="16">
        <v>47903</v>
      </c>
      <c r="D110" s="16">
        <v>47903</v>
      </c>
    </row>
    <row r="111" spans="1:4" ht="38.25" x14ac:dyDescent="0.2">
      <c r="A111" s="13" t="s">
        <v>158</v>
      </c>
      <c r="B111" s="10" t="s">
        <v>138</v>
      </c>
      <c r="C111" s="16">
        <v>4610</v>
      </c>
      <c r="D111" s="16">
        <v>101</v>
      </c>
    </row>
    <row r="112" spans="1:4" ht="38.25" x14ac:dyDescent="0.2">
      <c r="A112" s="13" t="s">
        <v>187</v>
      </c>
      <c r="B112" s="14" t="s">
        <v>188</v>
      </c>
      <c r="C112" s="16">
        <v>11502</v>
      </c>
      <c r="D112" s="16"/>
    </row>
    <row r="113" spans="1:4" ht="153" x14ac:dyDescent="0.2">
      <c r="A113" s="13" t="s">
        <v>159</v>
      </c>
      <c r="B113" s="10" t="s">
        <v>175</v>
      </c>
      <c r="C113" s="16">
        <f>2831300+67563</f>
        <v>2898863</v>
      </c>
      <c r="D113" s="16">
        <f>2831300+67563</f>
        <v>2898863</v>
      </c>
    </row>
    <row r="114" spans="1:4" ht="140.25" x14ac:dyDescent="0.2">
      <c r="A114" s="13" t="s">
        <v>160</v>
      </c>
      <c r="B114" s="14" t="s">
        <v>203</v>
      </c>
      <c r="C114" s="16">
        <f>151694+3166</f>
        <v>154860</v>
      </c>
      <c r="D114" s="16">
        <f>151694+3166</f>
        <v>154860</v>
      </c>
    </row>
    <row r="115" spans="1:4" ht="63.75" x14ac:dyDescent="0.2">
      <c r="A115" s="13" t="s">
        <v>192</v>
      </c>
      <c r="B115" s="14" t="s">
        <v>189</v>
      </c>
      <c r="C115" s="16">
        <v>1567</v>
      </c>
      <c r="D115" s="16">
        <v>1567</v>
      </c>
    </row>
    <row r="116" spans="1:4" ht="38.25" x14ac:dyDescent="0.2">
      <c r="A116" s="13" t="s">
        <v>193</v>
      </c>
      <c r="B116" s="14" t="s">
        <v>190</v>
      </c>
      <c r="C116" s="16">
        <v>11065</v>
      </c>
      <c r="D116" s="16">
        <v>11065</v>
      </c>
    </row>
    <row r="117" spans="1:4" ht="76.5" x14ac:dyDescent="0.2">
      <c r="A117" s="13" t="s">
        <v>194</v>
      </c>
      <c r="B117" s="14" t="s">
        <v>191</v>
      </c>
      <c r="C117" s="16">
        <v>11852</v>
      </c>
      <c r="D117" s="16">
        <v>11852</v>
      </c>
    </row>
    <row r="118" spans="1:4" s="4" customFormat="1" x14ac:dyDescent="0.2">
      <c r="A118" s="7" t="s">
        <v>92</v>
      </c>
      <c r="B118" s="8" t="s">
        <v>93</v>
      </c>
      <c r="C118" s="15">
        <f>SUM(C119:C124)</f>
        <v>657076</v>
      </c>
      <c r="D118" s="15">
        <f>SUM(D119:D124)</f>
        <v>318638</v>
      </c>
    </row>
    <row r="119" spans="1:4" s="4" customFormat="1" ht="51" x14ac:dyDescent="0.2">
      <c r="A119" s="13" t="s">
        <v>204</v>
      </c>
      <c r="B119" s="14" t="s">
        <v>205</v>
      </c>
      <c r="C119" s="16">
        <v>5971</v>
      </c>
      <c r="D119" s="16">
        <v>6079</v>
      </c>
    </row>
    <row r="120" spans="1:4" s="4" customFormat="1" ht="76.5" x14ac:dyDescent="0.2">
      <c r="A120" s="13" t="s">
        <v>206</v>
      </c>
      <c r="B120" s="14" t="s">
        <v>207</v>
      </c>
      <c r="C120" s="16">
        <v>126711</v>
      </c>
      <c r="D120" s="16">
        <v>126711</v>
      </c>
    </row>
    <row r="121" spans="1:4" s="4" customFormat="1" ht="114.75" x14ac:dyDescent="0.2">
      <c r="A121" s="13" t="s">
        <v>218</v>
      </c>
      <c r="B121" s="14" t="s">
        <v>219</v>
      </c>
      <c r="C121" s="16">
        <v>1719</v>
      </c>
      <c r="D121" s="16">
        <v>1641</v>
      </c>
    </row>
    <row r="122" spans="1:4" s="4" customFormat="1" ht="38.25" x14ac:dyDescent="0.2">
      <c r="A122" s="13" t="s">
        <v>208</v>
      </c>
      <c r="B122" s="14" t="s">
        <v>209</v>
      </c>
      <c r="C122" s="16">
        <v>156121</v>
      </c>
      <c r="D122" s="16">
        <v>156121</v>
      </c>
    </row>
    <row r="123" spans="1:4" s="4" customFormat="1" ht="25.5" x14ac:dyDescent="0.2">
      <c r="A123" s="13" t="s">
        <v>183</v>
      </c>
      <c r="B123" s="14" t="s">
        <v>184</v>
      </c>
      <c r="C123" s="16">
        <v>3115</v>
      </c>
      <c r="D123" s="16">
        <v>28086</v>
      </c>
    </row>
    <row r="124" spans="1:4" ht="25.5" x14ac:dyDescent="0.2">
      <c r="A124" s="13" t="s">
        <v>210</v>
      </c>
      <c r="B124" s="14" t="s">
        <v>211</v>
      </c>
      <c r="C124" s="16">
        <v>363439</v>
      </c>
      <c r="D124" s="16"/>
    </row>
    <row r="125" spans="1:4" s="4" customFormat="1" hidden="1" x14ac:dyDescent="0.2">
      <c r="A125" s="7" t="s">
        <v>109</v>
      </c>
      <c r="B125" s="8" t="s">
        <v>94</v>
      </c>
      <c r="C125" s="15">
        <f>C126</f>
        <v>0</v>
      </c>
      <c r="D125" s="15">
        <f>D126</f>
        <v>0</v>
      </c>
    </row>
    <row r="126" spans="1:4" ht="25.5" hidden="1" x14ac:dyDescent="0.2">
      <c r="A126" s="9" t="s">
        <v>101</v>
      </c>
      <c r="B126" s="10" t="s">
        <v>95</v>
      </c>
      <c r="C126" s="16"/>
      <c r="D126" s="16"/>
    </row>
    <row r="127" spans="1:4" s="4" customFormat="1" x14ac:dyDescent="0.2">
      <c r="A127" s="7"/>
      <c r="B127" s="6" t="s">
        <v>96</v>
      </c>
      <c r="C127" s="15">
        <f>C42+C78+C79</f>
        <v>12861983</v>
      </c>
      <c r="D127" s="15">
        <f>D42+D78+D79</f>
        <v>12968424</v>
      </c>
    </row>
    <row r="128" spans="1:4" x14ac:dyDescent="0.2">
      <c r="A128" s="2"/>
      <c r="B128" s="3"/>
      <c r="D128" s="19" t="s">
        <v>225</v>
      </c>
    </row>
    <row r="129" spans="1:2" x14ac:dyDescent="0.2">
      <c r="A129" s="2"/>
      <c r="B129" s="3"/>
    </row>
    <row r="130" spans="1:2" x14ac:dyDescent="0.2">
      <c r="A130" s="2"/>
      <c r="B130" s="3"/>
    </row>
    <row r="131" spans="1:2" x14ac:dyDescent="0.2">
      <c r="A131" s="2"/>
      <c r="B131" s="3"/>
    </row>
    <row r="132" spans="1:2" x14ac:dyDescent="0.2">
      <c r="A132" s="2"/>
      <c r="B132" s="3"/>
    </row>
    <row r="133" spans="1:2" x14ac:dyDescent="0.2">
      <c r="A133" s="2"/>
      <c r="B133" s="3"/>
    </row>
    <row r="134" spans="1:2" x14ac:dyDescent="0.2">
      <c r="A134" s="2"/>
      <c r="B134" s="3"/>
    </row>
    <row r="135" spans="1:2" x14ac:dyDescent="0.2">
      <c r="A135" s="2"/>
      <c r="B135" s="3"/>
    </row>
    <row r="136" spans="1:2" x14ac:dyDescent="0.2">
      <c r="A136" s="2"/>
      <c r="B136" s="3"/>
    </row>
    <row r="137" spans="1:2" x14ac:dyDescent="0.2">
      <c r="A137" s="2"/>
      <c r="B137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2025-04-22T11:42:45Z</dcterms:modified>
</cp:coreProperties>
</file>