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E84" i="1"/>
  <c r="E85" i="1"/>
  <c r="D51" i="1"/>
  <c r="E157" i="1"/>
  <c r="E152" i="1"/>
  <c r="E153" i="1"/>
  <c r="E154" i="1"/>
  <c r="E146" i="1"/>
  <c r="D145" i="1"/>
  <c r="C145" i="1"/>
  <c r="D126" i="1"/>
  <c r="C126" i="1"/>
  <c r="E141" i="1"/>
  <c r="E142" i="1"/>
  <c r="E143" i="1"/>
  <c r="E144" i="1"/>
  <c r="E138" i="1"/>
  <c r="E134" i="1"/>
  <c r="E133" i="1" l="1"/>
  <c r="E135" i="1"/>
  <c r="E123" i="1" l="1"/>
  <c r="E121" i="1"/>
  <c r="E116" i="1"/>
  <c r="E115" i="1"/>
  <c r="E110" i="1"/>
  <c r="E98" i="1"/>
  <c r="E97" i="1"/>
  <c r="E88" i="1" l="1"/>
  <c r="D68" i="1"/>
  <c r="E74" i="1"/>
  <c r="C68" i="1"/>
  <c r="E124" i="1"/>
  <c r="E68" i="1" l="1"/>
  <c r="E155" i="1"/>
  <c r="C82" i="1"/>
  <c r="C81" i="1" s="1"/>
  <c r="D82" i="1"/>
  <c r="E82" i="1" s="1"/>
  <c r="E41" i="1"/>
  <c r="D81" i="1" l="1"/>
  <c r="E81" i="1" s="1"/>
  <c r="E148" i="1"/>
  <c r="E136" i="1"/>
  <c r="E125" i="1"/>
  <c r="E109" i="1"/>
  <c r="E111" i="1"/>
  <c r="E99" i="1"/>
  <c r="E95" i="1"/>
  <c r="E94" i="1"/>
  <c r="E65" i="1" l="1"/>
  <c r="D64" i="1"/>
  <c r="C64" i="1"/>
  <c r="E61" i="1"/>
  <c r="E62" i="1"/>
  <c r="E63" i="1"/>
  <c r="D60" i="1"/>
  <c r="C60" i="1"/>
  <c r="D42" i="1"/>
  <c r="C42" i="1"/>
  <c r="E45" i="1"/>
  <c r="E29" i="1"/>
  <c r="E156" i="1" l="1"/>
  <c r="E87" i="1"/>
  <c r="E129" i="1" l="1"/>
  <c r="E120" i="1"/>
  <c r="E119" i="1"/>
  <c r="E118" i="1"/>
  <c r="E117" i="1"/>
  <c r="E113" i="1"/>
  <c r="E103" i="1"/>
  <c r="E101" i="1"/>
  <c r="E96" i="1"/>
  <c r="E93" i="1"/>
  <c r="E38" i="1" l="1"/>
  <c r="C32" i="1"/>
  <c r="D22" i="1" l="1"/>
  <c r="D21" i="1" s="1"/>
  <c r="D14" i="1"/>
  <c r="C14" i="1"/>
  <c r="E17" i="1"/>
  <c r="E18" i="1"/>
  <c r="E19" i="1"/>
  <c r="E20" i="1"/>
  <c r="E23" i="1"/>
  <c r="E24" i="1"/>
  <c r="E28" i="1"/>
  <c r="E31" i="1"/>
  <c r="E33" i="1"/>
  <c r="E34" i="1"/>
  <c r="E36" i="1"/>
  <c r="E37" i="1"/>
  <c r="E47" i="1"/>
  <c r="E89" i="1"/>
  <c r="E91" i="1"/>
  <c r="E92" i="1"/>
  <c r="E100" i="1"/>
  <c r="E104" i="1"/>
  <c r="E106" i="1"/>
  <c r="E131" i="1"/>
  <c r="E147" i="1"/>
  <c r="E149" i="1"/>
  <c r="E151" i="1"/>
  <c r="E160" i="1"/>
  <c r="D159" i="1"/>
  <c r="D76" i="1"/>
  <c r="D59" i="1"/>
  <c r="D48" i="1"/>
  <c r="D35" i="1"/>
  <c r="D32" i="1"/>
  <c r="D30" i="1" s="1"/>
  <c r="D16" i="1"/>
  <c r="D39" i="1" l="1"/>
  <c r="D56" i="1"/>
  <c r="D86" i="1"/>
  <c r="E77" i="1"/>
  <c r="E73" i="1"/>
  <c r="E72" i="1"/>
  <c r="E71" i="1"/>
  <c r="E70" i="1"/>
  <c r="E67" i="1"/>
  <c r="E66" i="1"/>
  <c r="E58" i="1"/>
  <c r="E46" i="1"/>
  <c r="E44" i="1"/>
  <c r="E42" i="1" l="1"/>
  <c r="E43" i="1"/>
  <c r="D50" i="1"/>
  <c r="D80" i="1"/>
  <c r="D79" i="1" s="1"/>
  <c r="E158" i="1"/>
  <c r="E140" i="1"/>
  <c r="E139" i="1"/>
  <c r="E137" i="1"/>
  <c r="E132" i="1"/>
  <c r="E130" i="1"/>
  <c r="E127" i="1"/>
  <c r="E122" i="1"/>
  <c r="E112" i="1"/>
  <c r="E108" i="1"/>
  <c r="E107" i="1"/>
  <c r="E102" i="1"/>
  <c r="E90" i="1"/>
  <c r="D40" i="1" l="1"/>
  <c r="E145" i="1"/>
  <c r="D78" i="1" l="1"/>
  <c r="E75" i="1"/>
  <c r="E69" i="1"/>
  <c r="E57" i="1"/>
  <c r="E54" i="1"/>
  <c r="E53" i="1"/>
  <c r="E52" i="1"/>
  <c r="E49" i="1"/>
  <c r="D13" i="1" l="1"/>
  <c r="D163" i="1"/>
  <c r="E105" i="1"/>
  <c r="E114" i="1" l="1"/>
  <c r="E15" i="1" l="1"/>
  <c r="E128" i="1" l="1"/>
  <c r="C51" i="1" l="1"/>
  <c r="E51" i="1" s="1"/>
  <c r="E126" i="1" l="1"/>
  <c r="C56" i="1" l="1"/>
  <c r="E56" i="1" s="1"/>
  <c r="E64" i="1" l="1"/>
  <c r="E32" i="1" l="1"/>
  <c r="C50" i="1" l="1"/>
  <c r="E50" i="1" s="1"/>
  <c r="C30" i="1" l="1"/>
  <c r="E30" i="1" s="1"/>
  <c r="C159" i="1" l="1"/>
  <c r="E159" i="1" s="1"/>
  <c r="C86" i="1"/>
  <c r="E86" i="1" s="1"/>
  <c r="C76" i="1"/>
  <c r="E76" i="1" s="1"/>
  <c r="C48" i="1"/>
  <c r="E48" i="1" s="1"/>
  <c r="C35" i="1"/>
  <c r="E35" i="1" s="1"/>
  <c r="C22" i="1"/>
  <c r="C21" i="1" s="1"/>
  <c r="C16" i="1"/>
  <c r="E14" i="1"/>
  <c r="E16" i="1" l="1"/>
  <c r="C59" i="1"/>
  <c r="E59" i="1" s="1"/>
  <c r="E60" i="1"/>
  <c r="E21" i="1"/>
  <c r="E22" i="1"/>
  <c r="C80" i="1"/>
  <c r="C40" i="1"/>
  <c r="C39" i="1" l="1"/>
  <c r="E39" i="1" s="1"/>
  <c r="C78" i="1"/>
  <c r="E78" i="1" s="1"/>
  <c r="E40" i="1"/>
  <c r="C79" i="1"/>
  <c r="E79" i="1" s="1"/>
  <c r="E80" i="1"/>
  <c r="C13" i="1" l="1"/>
  <c r="E13" i="1" s="1"/>
  <c r="C163" i="1"/>
  <c r="E163" i="1" s="1"/>
</calcChain>
</file>

<file path=xl/sharedStrings.xml><?xml version="1.0" encoding="utf-8"?>
<sst xmlns="http://schemas.openxmlformats.org/spreadsheetml/2006/main" count="312" uniqueCount="302">
  <si>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</si>
  <si>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</si>
  <si>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</si>
  <si>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</si>
  <si>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</si>
  <si>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</si>
  <si>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</si>
  <si>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</si>
  <si>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</si>
  <si>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</si>
  <si>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</si>
  <si>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</si>
  <si>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</si>
  <si>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</si>
  <si>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</si>
  <si>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</si>
  <si>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</si>
  <si>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</si>
  <si>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</si>
  <si>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</si>
  <si>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</si>
  <si>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</si>
  <si>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</si>
  <si>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</si>
  <si>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</si>
  <si>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</si>
  <si>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</si>
  <si>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</si>
  <si>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</si>
  <si>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</si>
  <si>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</si>
  <si>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</si>
  <si>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</si>
  <si>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</si>
  <si>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</si>
  <si>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</si>
  <si>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</si>
  <si>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</si>
  <si>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</si>
  <si>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</si>
  <si>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</si>
  <si>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</si>
  <si>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</si>
  <si>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</si>
  <si>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</si>
  <si>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</si>
  <si>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</si>
  <si>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</si>
  <si>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</si>
  <si>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</si>
  <si>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</si>
  <si>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</si>
  <si>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</si>
  <si>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</si>
  <si>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</si>
  <si>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</si>
  <si>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</si>
  <si>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</si>
  <si>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</si>
  <si>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</si>
  <si>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</si>
  <si>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</si>
  <si>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</si>
  <si>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</si>
  <si>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</si>
  <si>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</si>
  <si>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</si>
  <si>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</si>
  <si>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</si>
  <si>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</si>
  <si>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</si>
  <si>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</si>
  <si>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</si>
  <si>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</si>
  <si>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</si>
  <si>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</si>
  <si>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</si>
  <si>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</si>
  <si>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</si>
  <si>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</si>
  <si>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</si>
  <si>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</si>
  <si>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</si>
  <si>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</si>
  <si>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</si>
  <si>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</si>
  <si>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</si>
  <si>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</si>
  <si>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</si>
  <si>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</si>
  <si>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</si>
  <si>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</si>
  <si>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</si>
  <si>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</si>
  <si>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</si>
  <si>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</si>
  <si>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</si>
  <si>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</si>
  <si>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</si>
  <si>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</si>
  <si>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</si>
  <si>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</si>
  <si>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</si>
  <si>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</si>
  <si>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</si>
  <si>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</si>
  <si>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</si>
  <si>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</si>
  <si>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</si>
  <si>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</si>
  <si>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</si>
  <si>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</si>
  <si>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</si>
  <si>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</si>
  <si>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</si>
  <si>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</si>
  <si>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</si>
  <si>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</si>
  <si>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</si>
  <si>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</si>
  <si>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</si>
  <si>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</si>
  <si>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</si>
  <si>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</si>
  <si>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</si>
  <si>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</si>
  <si>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</si>
  <si>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</si>
  <si>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</si>
  <si>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00020229999046287150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</si>
  <si>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</si>
  <si>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</si>
  <si>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</si>
  <si>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</si>
  <si>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</si>
  <si>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</si>
  <si>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</si>
  <si>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</si>
  <si>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00020235303040000150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</si>
  <si>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</si>
  <si>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00020249999046276150</t>
  </si>
  <si>
    <t>00020225497040000150</t>
  </si>
  <si>
    <t>На реализацию мероприятий по обеспечению жильем молодых семей</t>
  </si>
  <si>
    <t>00020219999040000150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</si>
  <si>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</si>
  <si>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</si>
  <si>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</si>
  <si>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</si>
  <si>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</si>
  <si>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00020249999046049150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</si>
  <si>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</si>
  <si>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</si>
  <si>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</si>
  <si>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</si>
  <si>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00020245519040000150</t>
  </si>
  <si>
    <t>00020225519040000150</t>
  </si>
  <si>
    <t>00020229999046065150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</si>
  <si>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</si>
  <si>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Исполнено,      тыс.руб.</t>
  </si>
  <si>
    <t>Назначено,      тыс.руб.</t>
  </si>
  <si>
    <t>Процент исполнения</t>
  </si>
  <si>
    <t>Исполнение доходов бюджета</t>
  </si>
  <si>
    <t>по кодам классификации доходов бюджетов</t>
  </si>
  <si>
    <t>Налог на доходы физических лиц</t>
  </si>
  <si>
    <t>00010501050010000110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</si>
  <si>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</si>
  <si>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Предоставление услуг паспортного стола</t>
  </si>
  <si>
    <t>00010900000000000000</t>
  </si>
  <si>
    <t>Задолженность и перерасчеты по отмененным налогам, сборам и иным обязательным платежам</t>
  </si>
  <si>
    <t>00021800000000000000</t>
  </si>
  <si>
    <t>00021900000000000000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</si>
  <si>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</si>
  <si>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</si>
  <si>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00020229999046077150</t>
  </si>
  <si>
    <t>00020229999046295150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</si>
  <si>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</si>
  <si>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</si>
  <si>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</si>
  <si>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</si>
  <si>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>00020229999046378150</t>
  </si>
  <si>
    <t>На оснащение отремонтированных зданий общеобразовательных организаций средствами обучения и воспитания</t>
  </si>
  <si>
    <t>00020229999046380150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</si>
  <si>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</si>
  <si>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</si>
  <si>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</si>
  <si>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</si>
  <si>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</si>
  <si>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</si>
  <si>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00020239999046201150</t>
  </si>
  <si>
    <t>00020239999046202150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</si>
  <si>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</si>
  <si>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</si>
  <si>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</si>
  <si>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Приложение 1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</si>
  <si>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</si>
  <si>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</si>
  <si>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</si>
  <si>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</si>
  <si>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00011201010010000120</t>
  </si>
  <si>
    <t>00011201030010000120</t>
  </si>
  <si>
    <t>00011201040010000120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</si>
  <si>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</si>
  <si>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</si>
  <si>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</si>
  <si>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</si>
  <si>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</si>
  <si>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</si>
  <si>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</si>
  <si>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</si>
  <si>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</si>
  <si>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00020229999046032150</t>
  </si>
  <si>
    <t>На проведение капитального ремонта муниципальных объектов физической культуры и спорта</t>
  </si>
  <si>
    <t>00020229999046226150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</si>
  <si>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</si>
  <si>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00020229999046237150</t>
  </si>
  <si>
    <t>00020229999046259150</t>
  </si>
  <si>
    <t>На устройство спортивных и детских площадок на территории муниципальных общеобразовательных организаций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</si>
  <si>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</si>
  <si>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</si>
  <si>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</si>
  <si>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00020229999046365150</t>
  </si>
  <si>
    <t>На создание сезонных ледяных катков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</si>
  <si>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</si>
  <si>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</si>
  <si>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 xml:space="preserve"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</si>
  <si>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</si>
  <si>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</si>
  <si>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</si>
  <si>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</si>
  <si>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</si>
  <si>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00020249999046037150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</si>
  <si>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</si>
  <si>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</si>
  <si>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</si>
  <si>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</si>
  <si>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Прочие дотации бюджетам городских округов:</t>
  </si>
  <si>
    <t>Премия Губернатора Московской области "Прорыв года"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</si>
  <si>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</si>
  <si>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от _________ № ____</t>
  </si>
  <si>
    <t>Наро-Фоминского городского округа за 2024 год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</si>
  <si>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</si>
  <si>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</si>
  <si>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На достижение показателей деятельности органов исполнительной власти субъектов Российской Федерации (поощрение муниципальных управленческих команд)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</si>
  <si>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</si>
  <si>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</si>
  <si>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</si>
  <si>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</si>
  <si>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00020229999045047150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</si>
  <si>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</si>
  <si>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</si>
  <si>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00020229999046034150</t>
  </si>
  <si>
    <t>На капитальный ремонт объектов теплоснабжения на территории муниципальных образований Московской области</t>
  </si>
  <si>
    <t>00020229999046054150</t>
  </si>
  <si>
    <t>На капитальный ремонт сетей теплоснабжения на территории муниципальных образований Московской области</t>
  </si>
  <si>
    <t>00020229999046139150</t>
  </si>
  <si>
    <t>00020229999046149150</t>
  </si>
  <si>
    <t>На реализацию мероприятий по капитальному ремонту сетей теплоснабжения на территории муниципальных образований</t>
  </si>
  <si>
    <t>На проведение ремонта объектов муниципальных культурно-досуговых учреждений</t>
  </si>
  <si>
    <t>00020229999046199150</t>
  </si>
  <si>
    <t>На капитальный ремонт объектов теплоснабжения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</si>
  <si>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</si>
  <si>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00020229999046249150</t>
  </si>
  <si>
    <t>На устройство и модернизацию контейнерных площадок</t>
  </si>
  <si>
    <t>00020229999046316150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</si>
  <si>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</si>
  <si>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</si>
  <si>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</si>
  <si>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</si>
  <si>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00020229999046416150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</si>
  <si>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</si>
  <si>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</si>
  <si>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</si>
  <si>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</si>
  <si>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</si>
  <si>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00020230029040000150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</si>
  <si>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</si>
  <si>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</si>
  <si>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00020239999046209150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</si>
  <si>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</si>
  <si>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</si>
  <si>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</si>
  <si>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</si>
  <si>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00020239999046308150</t>
  </si>
  <si>
    <t>00020239999046318150</t>
  </si>
  <si>
    <t>00020239999046319150</t>
  </si>
  <si>
    <t>00020245050040000150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</si>
  <si>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</si>
  <si>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</si>
  <si>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</si>
  <si>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</si>
  <si>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00020249999046253150</t>
  </si>
  <si>
    <t>00020249999046257150</t>
  </si>
  <si>
    <t>На реализацию первоочередных мероприятий по капитальному ремонту, приобретению, монтажу и вводу в эксплуатацию объектов теплоснабжения муниципальной собственности (в том числе технологическое присоединение)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</si>
  <si>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</si>
  <si>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00020249999046478150</t>
  </si>
  <si>
    <t>00020249999046479150</t>
  </si>
  <si>
    <t>На реализацию первоочередных мероприятий по строительству и реконструкции сетей теплоснабжения муниципальной собственности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</si>
  <si>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</si>
  <si>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00010501010010000110</t>
  </si>
  <si>
    <t>00020249999046143150</t>
  </si>
  <si>
    <t>На реализацию отдельных мероприятий муниципальных программ</t>
  </si>
  <si>
    <t>На капитальный ремонт сетей водоснабжения, водоотведения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</si>
</sst>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0" xfId="0" applyFont="1" applyFill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3"/>
  <sheetViews>
    <sheetView tabSelected="1" topLeftCell="A115" zoomScaleNormal="100" workbookViewId="0">
      <selection activeCell="B98" sqref="B98"/>
    </sheetView>
  </sheetViews>
  <sheetFormatPr defaultColWidth="8.88671875" defaultRowHeight="13.2" x14ac:dyDescent="0.25"/>
  <cols>
    <col min="1" max="1" width="20.33203125" style="1" customWidth="1"/>
    <col min="2" max="2" width="57.88671875" style="1" customWidth="1"/>
    <col min="3" max="4" width="14.33203125" style="1" customWidth="1"/>
    <col min="5" max="5" width="11.33203125" style="1" customWidth="1"/>
    <col min="6" max="16384" width="8.88671875" style="1"/>
  </cols>
  <sheetData>
    <row r="1" spans="1:5" x14ac:dyDescent="0.25">
      <c r="B1" s="22"/>
      <c r="C1" s="22"/>
      <c r="D1" s="18" t="s">
        <v>193</v>
      </c>
      <c r="E1" s="18"/>
    </row>
    <row r="2" spans="1:5" x14ac:dyDescent="0.25">
      <c r="B2" s="22"/>
      <c r="C2" s="22"/>
      <c r="D2" s="18" t="s">
        <v>87</v>
      </c>
      <c r="E2" s="18"/>
    </row>
    <row r="3" spans="1:5" x14ac:dyDescent="0.25">
      <c r="B3" s="22"/>
      <c r="C3" s="22"/>
      <c r="D3" s="18" t="s">
        <v>88</v>
      </c>
      <c r="E3" s="18"/>
    </row>
    <row r="4" spans="1:5" x14ac:dyDescent="0.25">
      <c r="B4" s="22"/>
      <c r="C4" s="22"/>
      <c r="D4" s="18" t="s">
        <v>89</v>
      </c>
      <c r="E4" s="18"/>
    </row>
    <row r="5" spans="1:5" x14ac:dyDescent="0.25">
      <c r="B5" s="22"/>
      <c r="C5" s="22"/>
      <c r="D5" s="23" t="s">
        <v>238</v>
      </c>
      <c r="E5" s="23"/>
    </row>
    <row r="8" spans="1:5" x14ac:dyDescent="0.25">
      <c r="A8" s="21" t="s">
        <v>161</v>
      </c>
      <c r="B8" s="21"/>
      <c r="C8" s="21"/>
      <c r="D8" s="21"/>
      <c r="E8" s="21"/>
    </row>
    <row r="9" spans="1:5" x14ac:dyDescent="0.25">
      <c r="A9" s="21" t="s">
        <v>239</v>
      </c>
      <c r="B9" s="21"/>
      <c r="C9" s="21"/>
      <c r="D9" s="21"/>
      <c r="E9" s="21"/>
    </row>
    <row r="10" spans="1:5" x14ac:dyDescent="0.25">
      <c r="A10" s="21" t="s">
        <v>162</v>
      </c>
      <c r="B10" s="21"/>
      <c r="C10" s="21"/>
      <c r="D10" s="21"/>
      <c r="E10" s="21"/>
    </row>
    <row r="12" spans="1:5" ht="39.6" x14ac:dyDescent="0.25">
      <c r="A12" s="6" t="s">
        <v>0</v>
      </c>
      <c r="B12" s="6" t="s">
        <v>2</v>
      </c>
      <c r="C12" s="6" t="s">
        <v>159</v>
      </c>
      <c r="D12" s="6" t="s">
        <v>158</v>
      </c>
      <c r="E12" s="6" t="s">
        <v>160</v>
      </c>
    </row>
    <row r="13" spans="1:5" s="4" customFormat="1" x14ac:dyDescent="0.25">
      <c r="A13" s="7" t="s">
        <v>1</v>
      </c>
      <c r="B13" s="6" t="s">
        <v>91</v>
      </c>
      <c r="C13" s="8">
        <f>C39+C78</f>
        <v>6502102</v>
      </c>
      <c r="D13" s="8">
        <f>D39+D78</f>
        <v>6465753</v>
      </c>
      <c r="E13" s="19">
        <f>D13/C13*100</f>
        <v>99.440965398574193</v>
      </c>
    </row>
    <row r="14" spans="1:5" s="4" customFormat="1" x14ac:dyDescent="0.25">
      <c r="A14" s="7" t="s">
        <v>3</v>
      </c>
      <c r="B14" s="9" t="s">
        <v>92</v>
      </c>
      <c r="C14" s="8">
        <f>C15</f>
        <v>3684162</v>
      </c>
      <c r="D14" s="8">
        <f>D15</f>
        <v>3593863</v>
      </c>
      <c r="E14" s="19">
        <f t="shared" ref="E14:E78" si="0">D14/C14*100</f>
        <v>97.548994859618006</v>
      </c>
    </row>
    <row r="15" spans="1:5" x14ac:dyDescent="0.25">
      <c r="A15" s="10" t="s">
        <v>4</v>
      </c>
      <c r="B15" s="11" t="s">
        <v>163</v>
      </c>
      <c r="C15" s="12">
        <v>3684162</v>
      </c>
      <c r="D15" s="12">
        <v>3593863</v>
      </c>
      <c r="E15" s="20">
        <f t="shared" si="0"/>
        <v>97.548994859618006</v>
      </c>
    </row>
    <row r="16" spans="1:5" s="4" customFormat="1" ht="26.4" x14ac:dyDescent="0.25">
      <c r="A16" s="7" t="s">
        <v>5</v>
      </c>
      <c r="B16" s="9" t="s">
        <v>93</v>
      </c>
      <c r="C16" s="8">
        <f>SUM(C17:C20)</f>
        <v>100081</v>
      </c>
      <c r="D16" s="8">
        <f>SUM(D17:D20)</f>
        <v>100000</v>
      </c>
      <c r="E16" s="19">
        <f t="shared" si="0"/>
        <v>99.919065556898914</v>
      </c>
    </row>
    <row r="17" spans="1:5" ht="52.8" x14ac:dyDescent="0.25">
      <c r="A17" s="16" t="s">
        <v>7</v>
      </c>
      <c r="B17" s="11" t="s">
        <v>6</v>
      </c>
      <c r="C17" s="12">
        <v>50130</v>
      </c>
      <c r="D17" s="12">
        <v>51664</v>
      </c>
      <c r="E17" s="20">
        <f t="shared" si="0"/>
        <v>103.06004388589668</v>
      </c>
    </row>
    <row r="18" spans="1:5" ht="66" x14ac:dyDescent="0.25">
      <c r="A18" s="16" t="s">
        <v>12</v>
      </c>
      <c r="B18" s="11" t="s">
        <v>8</v>
      </c>
      <c r="C18" s="12">
        <v>270</v>
      </c>
      <c r="D18" s="12">
        <v>298</v>
      </c>
      <c r="E18" s="20">
        <f t="shared" si="0"/>
        <v>110.37037037037037</v>
      </c>
    </row>
    <row r="19" spans="1:5" ht="52.8" x14ac:dyDescent="0.25">
      <c r="A19" s="16" t="s">
        <v>13</v>
      </c>
      <c r="B19" s="11" t="s">
        <v>9</v>
      </c>
      <c r="C19" s="12">
        <v>54978</v>
      </c>
      <c r="D19" s="12">
        <v>53662</v>
      </c>
      <c r="E19" s="20">
        <f t="shared" si="0"/>
        <v>97.606315253374078</v>
      </c>
    </row>
    <row r="20" spans="1:5" ht="52.8" x14ac:dyDescent="0.25">
      <c r="A20" s="16" t="s">
        <v>14</v>
      </c>
      <c r="B20" s="11" t="s">
        <v>10</v>
      </c>
      <c r="C20" s="12">
        <v>-5297</v>
      </c>
      <c r="D20" s="12">
        <v>-5624</v>
      </c>
      <c r="E20" s="20">
        <f t="shared" si="0"/>
        <v>106.17330564470456</v>
      </c>
    </row>
    <row r="21" spans="1:5" s="4" customFormat="1" x14ac:dyDescent="0.25">
      <c r="A21" s="7" t="s">
        <v>21</v>
      </c>
      <c r="B21" s="9" t="s">
        <v>11</v>
      </c>
      <c r="C21" s="8">
        <f>C22+C26+C27+C28+C29</f>
        <v>906213</v>
      </c>
      <c r="D21" s="8">
        <f>D22+D26+D27+D28+D29</f>
        <v>912122</v>
      </c>
      <c r="E21" s="19">
        <f t="shared" si="0"/>
        <v>100.65205420800629</v>
      </c>
    </row>
    <row r="22" spans="1:5" ht="39.6" x14ac:dyDescent="0.25">
      <c r="A22" s="10" t="s">
        <v>22</v>
      </c>
      <c r="B22" s="11" t="s">
        <v>15</v>
      </c>
      <c r="C22" s="12">
        <f>C23+C24</f>
        <v>808094</v>
      </c>
      <c r="D22" s="12">
        <f>D23+D24+D25</f>
        <v>810305</v>
      </c>
      <c r="E22" s="20">
        <f t="shared" si="0"/>
        <v>100.27360678336925</v>
      </c>
    </row>
    <row r="23" spans="1:5" ht="26.4" x14ac:dyDescent="0.25">
      <c r="A23" s="10" t="s">
        <v>298</v>
      </c>
      <c r="B23" s="11" t="s">
        <v>16</v>
      </c>
      <c r="C23" s="12">
        <v>638785</v>
      </c>
      <c r="D23" s="12">
        <v>638873</v>
      </c>
      <c r="E23" s="20">
        <f t="shared" si="0"/>
        <v>100.01377615316578</v>
      </c>
    </row>
    <row r="24" spans="1:5" ht="55.95" customHeight="1" x14ac:dyDescent="0.25">
      <c r="A24" s="10" t="s">
        <v>23</v>
      </c>
      <c r="B24" s="11" t="s">
        <v>94</v>
      </c>
      <c r="C24" s="12">
        <v>169309</v>
      </c>
      <c r="D24" s="12">
        <v>171388</v>
      </c>
      <c r="E24" s="20">
        <f t="shared" si="0"/>
        <v>101.22793236035888</v>
      </c>
    </row>
    <row r="25" spans="1:5" ht="31.95" customHeight="1" x14ac:dyDescent="0.25">
      <c r="A25" s="10" t="s">
        <v>164</v>
      </c>
      <c r="B25" s="11" t="s">
        <v>165</v>
      </c>
      <c r="C25" s="12"/>
      <c r="D25" s="12">
        <v>44</v>
      </c>
      <c r="E25" s="20"/>
    </row>
    <row r="26" spans="1:5" ht="13.2" customHeight="1" x14ac:dyDescent="0.25">
      <c r="A26" s="10" t="s">
        <v>24</v>
      </c>
      <c r="B26" s="11" t="s">
        <v>17</v>
      </c>
      <c r="C26" s="12">
        <v>327</v>
      </c>
      <c r="D26" s="12">
        <v>378</v>
      </c>
      <c r="E26" s="20"/>
    </row>
    <row r="27" spans="1:5" hidden="1" x14ac:dyDescent="0.25">
      <c r="A27" s="10" t="s">
        <v>25</v>
      </c>
      <c r="B27" s="11" t="s">
        <v>18</v>
      </c>
      <c r="C27" s="12"/>
      <c r="D27" s="12"/>
      <c r="E27" s="20"/>
    </row>
    <row r="28" spans="1:5" ht="26.4" x14ac:dyDescent="0.25">
      <c r="A28" s="10" t="s">
        <v>26</v>
      </c>
      <c r="B28" s="11" t="s">
        <v>19</v>
      </c>
      <c r="C28" s="12">
        <v>95213</v>
      </c>
      <c r="D28" s="12">
        <v>98836</v>
      </c>
      <c r="E28" s="20">
        <f t="shared" si="0"/>
        <v>103.80515265772532</v>
      </c>
    </row>
    <row r="29" spans="1:5" ht="26.4" x14ac:dyDescent="0.25">
      <c r="A29" s="10" t="s">
        <v>194</v>
      </c>
      <c r="B29" s="11" t="s">
        <v>195</v>
      </c>
      <c r="C29" s="12">
        <v>2579</v>
      </c>
      <c r="D29" s="12">
        <v>2603</v>
      </c>
      <c r="E29" s="20">
        <f t="shared" si="0"/>
        <v>100.93059325319891</v>
      </c>
    </row>
    <row r="30" spans="1:5" s="4" customFormat="1" x14ac:dyDescent="0.25">
      <c r="A30" s="7" t="s">
        <v>100</v>
      </c>
      <c r="B30" s="9" t="s">
        <v>20</v>
      </c>
      <c r="C30" s="8">
        <f>SUM(C31:C32)</f>
        <v>1076463</v>
      </c>
      <c r="D30" s="8">
        <f>SUM(D31:D32)</f>
        <v>1097968</v>
      </c>
      <c r="E30" s="19">
        <f t="shared" si="0"/>
        <v>101.99774632291123</v>
      </c>
    </row>
    <row r="31" spans="1:5" ht="39.6" x14ac:dyDescent="0.25">
      <c r="A31" s="10" t="s">
        <v>30</v>
      </c>
      <c r="B31" s="11" t="s">
        <v>27</v>
      </c>
      <c r="C31" s="12">
        <v>312446</v>
      </c>
      <c r="D31" s="12">
        <v>319789</v>
      </c>
      <c r="E31" s="20">
        <f t="shared" si="0"/>
        <v>102.35016610870358</v>
      </c>
    </row>
    <row r="32" spans="1:5" x14ac:dyDescent="0.25">
      <c r="A32" s="7" t="s">
        <v>109</v>
      </c>
      <c r="B32" s="9" t="s">
        <v>110</v>
      </c>
      <c r="C32" s="8">
        <f>C33+C34</f>
        <v>764017</v>
      </c>
      <c r="D32" s="8">
        <f>D33+D34</f>
        <v>778179</v>
      </c>
      <c r="E32" s="19">
        <f t="shared" si="0"/>
        <v>101.85362367591297</v>
      </c>
    </row>
    <row r="33" spans="1:5" ht="26.4" x14ac:dyDescent="0.25">
      <c r="A33" s="10" t="s">
        <v>31</v>
      </c>
      <c r="B33" s="11" t="s">
        <v>28</v>
      </c>
      <c r="C33" s="15">
        <v>420635</v>
      </c>
      <c r="D33" s="15">
        <v>423427</v>
      </c>
      <c r="E33" s="20">
        <f t="shared" si="0"/>
        <v>100.66375836532862</v>
      </c>
    </row>
    <row r="34" spans="1:5" ht="26.4" x14ac:dyDescent="0.25">
      <c r="A34" s="10" t="s">
        <v>32</v>
      </c>
      <c r="B34" s="11" t="s">
        <v>29</v>
      </c>
      <c r="C34" s="15">
        <v>343382</v>
      </c>
      <c r="D34" s="15">
        <v>354752</v>
      </c>
      <c r="E34" s="20">
        <f t="shared" si="0"/>
        <v>103.31118113354808</v>
      </c>
    </row>
    <row r="35" spans="1:5" s="4" customFormat="1" x14ac:dyDescent="0.25">
      <c r="A35" s="7" t="s">
        <v>36</v>
      </c>
      <c r="B35" s="9" t="s">
        <v>33</v>
      </c>
      <c r="C35" s="8">
        <f>SUM(C36:C37)</f>
        <v>48960</v>
      </c>
      <c r="D35" s="8">
        <f>SUM(D36:D37)</f>
        <v>49987</v>
      </c>
      <c r="E35" s="19">
        <f t="shared" si="0"/>
        <v>102.09763071895426</v>
      </c>
    </row>
    <row r="36" spans="1:5" ht="39.6" x14ac:dyDescent="0.25">
      <c r="A36" s="10" t="s">
        <v>37</v>
      </c>
      <c r="B36" s="11" t="s">
        <v>101</v>
      </c>
      <c r="C36" s="12">
        <v>48734</v>
      </c>
      <c r="D36" s="12">
        <v>49726</v>
      </c>
      <c r="E36" s="20">
        <f t="shared" si="0"/>
        <v>102.03553986949562</v>
      </c>
    </row>
    <row r="37" spans="1:5" ht="26.4" x14ac:dyDescent="0.25">
      <c r="A37" s="10" t="s">
        <v>38</v>
      </c>
      <c r="B37" s="11" t="s">
        <v>34</v>
      </c>
      <c r="C37" s="12">
        <v>226</v>
      </c>
      <c r="D37" s="12">
        <v>261</v>
      </c>
      <c r="E37" s="20">
        <f t="shared" si="0"/>
        <v>115.48672566371681</v>
      </c>
    </row>
    <row r="38" spans="1:5" ht="26.4" hidden="1" x14ac:dyDescent="0.25">
      <c r="A38" s="7" t="s">
        <v>167</v>
      </c>
      <c r="B38" s="9" t="s">
        <v>168</v>
      </c>
      <c r="C38" s="8"/>
      <c r="D38" s="8"/>
      <c r="E38" s="20" t="e">
        <f t="shared" si="0"/>
        <v>#DIV/0!</v>
      </c>
    </row>
    <row r="39" spans="1:5" s="4" customFormat="1" x14ac:dyDescent="0.25">
      <c r="A39" s="7"/>
      <c r="B39" s="9" t="s">
        <v>35</v>
      </c>
      <c r="C39" s="8">
        <f>C14+C16+C21+C30+C35+C38</f>
        <v>5815879</v>
      </c>
      <c r="D39" s="8">
        <f>D14+D16+D21+D30+D35+D38</f>
        <v>5753940</v>
      </c>
      <c r="E39" s="19">
        <f t="shared" si="0"/>
        <v>98.935001914585911</v>
      </c>
    </row>
    <row r="40" spans="1:5" s="4" customFormat="1" ht="26.4" x14ac:dyDescent="0.25">
      <c r="A40" s="7" t="s">
        <v>44</v>
      </c>
      <c r="B40" s="9" t="s">
        <v>39</v>
      </c>
      <c r="C40" s="8">
        <f>C41+C42+C48+C50</f>
        <v>293114</v>
      </c>
      <c r="D40" s="8">
        <f>D41+D42+D48+D50</f>
        <v>298551</v>
      </c>
      <c r="E40" s="19">
        <f t="shared" si="0"/>
        <v>101.85490969383926</v>
      </c>
    </row>
    <row r="41" spans="1:5" s="4" customFormat="1" ht="42.6" customHeight="1" x14ac:dyDescent="0.25">
      <c r="A41" s="7" t="s">
        <v>45</v>
      </c>
      <c r="B41" s="9" t="s">
        <v>40</v>
      </c>
      <c r="C41" s="8">
        <v>4902</v>
      </c>
      <c r="D41" s="8">
        <v>4902</v>
      </c>
      <c r="E41" s="19">
        <f t="shared" si="0"/>
        <v>100</v>
      </c>
    </row>
    <row r="42" spans="1:5" s="4" customFormat="1" ht="79.2" x14ac:dyDescent="0.25">
      <c r="A42" s="7" t="s">
        <v>46</v>
      </c>
      <c r="B42" s="9" t="s">
        <v>41</v>
      </c>
      <c r="C42" s="8">
        <f>C43+C46+C44+C47+C45</f>
        <v>232569</v>
      </c>
      <c r="D42" s="8">
        <f>D43+D46+D44+D47+D45</f>
        <v>236900</v>
      </c>
      <c r="E42" s="19">
        <f t="shared" si="0"/>
        <v>101.86224303325035</v>
      </c>
    </row>
    <row r="43" spans="1:5" ht="66" x14ac:dyDescent="0.25">
      <c r="A43" s="10" t="s">
        <v>47</v>
      </c>
      <c r="B43" s="11" t="s">
        <v>42</v>
      </c>
      <c r="C43" s="12">
        <v>180169</v>
      </c>
      <c r="D43" s="12">
        <v>183310</v>
      </c>
      <c r="E43" s="20">
        <f t="shared" si="0"/>
        <v>101.74336317568505</v>
      </c>
    </row>
    <row r="44" spans="1:5" ht="66" x14ac:dyDescent="0.25">
      <c r="A44" s="10" t="s">
        <v>102</v>
      </c>
      <c r="B44" s="11" t="s">
        <v>150</v>
      </c>
      <c r="C44" s="12">
        <v>36289</v>
      </c>
      <c r="D44" s="12">
        <v>36756</v>
      </c>
      <c r="E44" s="20">
        <f t="shared" si="0"/>
        <v>101.28689134448456</v>
      </c>
    </row>
    <row r="45" spans="1:5" ht="52.8" x14ac:dyDescent="0.25">
      <c r="A45" s="10" t="s">
        <v>196</v>
      </c>
      <c r="B45" s="11" t="s">
        <v>197</v>
      </c>
      <c r="C45" s="12">
        <v>92</v>
      </c>
      <c r="D45" s="12">
        <v>93</v>
      </c>
      <c r="E45" s="20">
        <f t="shared" si="0"/>
        <v>101.08695652173914</v>
      </c>
    </row>
    <row r="46" spans="1:5" ht="26.4" x14ac:dyDescent="0.25">
      <c r="A46" s="10" t="s">
        <v>48</v>
      </c>
      <c r="B46" s="11" t="s">
        <v>43</v>
      </c>
      <c r="C46" s="12">
        <v>15700</v>
      </c>
      <c r="D46" s="12">
        <v>16417</v>
      </c>
      <c r="E46" s="20">
        <f t="shared" si="0"/>
        <v>104.56687898089172</v>
      </c>
    </row>
    <row r="47" spans="1:5" ht="79.2" x14ac:dyDescent="0.25">
      <c r="A47" s="10" t="s">
        <v>103</v>
      </c>
      <c r="B47" s="11" t="s">
        <v>104</v>
      </c>
      <c r="C47" s="12">
        <v>319</v>
      </c>
      <c r="D47" s="12">
        <v>324</v>
      </c>
      <c r="E47" s="20">
        <f t="shared" si="0"/>
        <v>101.56739811912226</v>
      </c>
    </row>
    <row r="48" spans="1:5" s="4" customFormat="1" ht="26.4" x14ac:dyDescent="0.25">
      <c r="A48" s="7" t="s">
        <v>51</v>
      </c>
      <c r="B48" s="9" t="s">
        <v>49</v>
      </c>
      <c r="C48" s="8">
        <f>C49</f>
        <v>214</v>
      </c>
      <c r="D48" s="8">
        <f>D49</f>
        <v>214</v>
      </c>
      <c r="E48" s="19">
        <f t="shared" si="0"/>
        <v>100</v>
      </c>
    </row>
    <row r="49" spans="1:5" ht="39.6" x14ac:dyDescent="0.25">
      <c r="A49" s="10" t="s">
        <v>52</v>
      </c>
      <c r="B49" s="11" t="s">
        <v>50</v>
      </c>
      <c r="C49" s="12">
        <v>214</v>
      </c>
      <c r="D49" s="12">
        <v>214</v>
      </c>
      <c r="E49" s="20">
        <f t="shared" si="0"/>
        <v>100</v>
      </c>
    </row>
    <row r="50" spans="1:5" s="4" customFormat="1" ht="69" customHeight="1" x14ac:dyDescent="0.25">
      <c r="A50" s="7" t="s">
        <v>53</v>
      </c>
      <c r="B50" s="9" t="s">
        <v>54</v>
      </c>
      <c r="C50" s="8">
        <f>C51+C56</f>
        <v>55429</v>
      </c>
      <c r="D50" s="8">
        <f>D51+D56</f>
        <v>56535</v>
      </c>
      <c r="E50" s="19">
        <f t="shared" si="0"/>
        <v>101.99534539681395</v>
      </c>
    </row>
    <row r="51" spans="1:5" ht="66" x14ac:dyDescent="0.25">
      <c r="A51" s="10" t="s">
        <v>55</v>
      </c>
      <c r="B51" s="11" t="s">
        <v>56</v>
      </c>
      <c r="C51" s="12">
        <f>C52+C53+C54</f>
        <v>44147</v>
      </c>
      <c r="D51" s="12">
        <f>D52+D53+D54</f>
        <v>44927</v>
      </c>
      <c r="E51" s="20">
        <f t="shared" si="0"/>
        <v>101.76682447278411</v>
      </c>
    </row>
    <row r="52" spans="1:5" s="5" customFormat="1" x14ac:dyDescent="0.25">
      <c r="A52" s="13" t="s">
        <v>55</v>
      </c>
      <c r="B52" s="14" t="s">
        <v>99</v>
      </c>
      <c r="C52" s="12">
        <v>40500</v>
      </c>
      <c r="D52" s="12">
        <v>41204</v>
      </c>
      <c r="E52" s="20">
        <f t="shared" si="0"/>
        <v>101.73827160493826</v>
      </c>
    </row>
    <row r="53" spans="1:5" s="5" customFormat="1" x14ac:dyDescent="0.25">
      <c r="A53" s="13" t="s">
        <v>55</v>
      </c>
      <c r="B53" s="14" t="s">
        <v>111</v>
      </c>
      <c r="C53" s="12">
        <v>3250</v>
      </c>
      <c r="D53" s="12">
        <v>3326</v>
      </c>
      <c r="E53" s="20">
        <f t="shared" si="0"/>
        <v>102.33846153846153</v>
      </c>
    </row>
    <row r="54" spans="1:5" s="5" customFormat="1" x14ac:dyDescent="0.25">
      <c r="A54" s="13" t="s">
        <v>55</v>
      </c>
      <c r="B54" s="14" t="s">
        <v>144</v>
      </c>
      <c r="C54" s="12">
        <v>397</v>
      </c>
      <c r="D54" s="12">
        <v>397</v>
      </c>
      <c r="E54" s="20">
        <f t="shared" si="0"/>
        <v>100</v>
      </c>
    </row>
    <row r="55" spans="1:5" s="5" customFormat="1" x14ac:dyDescent="0.25">
      <c r="A55" s="13" t="s">
        <v>55</v>
      </c>
      <c r="B55" s="14" t="s">
        <v>166</v>
      </c>
      <c r="C55" s="12"/>
      <c r="D55" s="12"/>
      <c r="E55" s="20"/>
    </row>
    <row r="56" spans="1:5" s="5" customFormat="1" ht="79.2" x14ac:dyDescent="0.25">
      <c r="A56" s="10" t="s">
        <v>116</v>
      </c>
      <c r="B56" s="11" t="s">
        <v>117</v>
      </c>
      <c r="C56" s="12">
        <f>C57+C58</f>
        <v>11282</v>
      </c>
      <c r="D56" s="12">
        <f>D57+D58</f>
        <v>11608</v>
      </c>
      <c r="E56" s="20">
        <f t="shared" si="0"/>
        <v>102.88955858890267</v>
      </c>
    </row>
    <row r="57" spans="1:5" s="5" customFormat="1" ht="26.4" x14ac:dyDescent="0.25">
      <c r="A57" s="13" t="s">
        <v>116</v>
      </c>
      <c r="B57" s="14" t="s">
        <v>118</v>
      </c>
      <c r="C57" s="12">
        <v>4092</v>
      </c>
      <c r="D57" s="12">
        <v>4099</v>
      </c>
      <c r="E57" s="20">
        <f t="shared" si="0"/>
        <v>100.17106549364614</v>
      </c>
    </row>
    <row r="58" spans="1:5" s="5" customFormat="1" x14ac:dyDescent="0.25">
      <c r="A58" s="13" t="s">
        <v>116</v>
      </c>
      <c r="B58" s="14" t="s">
        <v>57</v>
      </c>
      <c r="C58" s="12">
        <v>7190</v>
      </c>
      <c r="D58" s="12">
        <v>7509</v>
      </c>
      <c r="E58" s="20">
        <f t="shared" si="0"/>
        <v>104.43671766342142</v>
      </c>
    </row>
    <row r="59" spans="1:5" s="4" customFormat="1" x14ac:dyDescent="0.25">
      <c r="A59" s="7" t="s">
        <v>59</v>
      </c>
      <c r="B59" s="9" t="s">
        <v>58</v>
      </c>
      <c r="C59" s="8">
        <f>C60</f>
        <v>2989</v>
      </c>
      <c r="D59" s="8">
        <f>D60</f>
        <v>1716</v>
      </c>
      <c r="E59" s="19">
        <f t="shared" si="0"/>
        <v>57.410505185680826</v>
      </c>
    </row>
    <row r="60" spans="1:5" x14ac:dyDescent="0.25">
      <c r="A60" s="10" t="s">
        <v>61</v>
      </c>
      <c r="B60" s="11" t="s">
        <v>60</v>
      </c>
      <c r="C60" s="12">
        <f>C61+C62+C63</f>
        <v>2989</v>
      </c>
      <c r="D60" s="12">
        <f>D61+D62+D63</f>
        <v>1716</v>
      </c>
      <c r="E60" s="20">
        <f t="shared" si="0"/>
        <v>57.410505185680826</v>
      </c>
    </row>
    <row r="61" spans="1:5" ht="26.4" x14ac:dyDescent="0.25">
      <c r="A61" s="10" t="s">
        <v>198</v>
      </c>
      <c r="B61" s="11" t="s">
        <v>201</v>
      </c>
      <c r="C61" s="12">
        <v>797</v>
      </c>
      <c r="D61" s="15">
        <v>779</v>
      </c>
      <c r="E61" s="20">
        <f t="shared" si="0"/>
        <v>97.741530740276033</v>
      </c>
    </row>
    <row r="62" spans="1:5" x14ac:dyDescent="0.25">
      <c r="A62" s="10" t="s">
        <v>199</v>
      </c>
      <c r="B62" s="11" t="s">
        <v>202</v>
      </c>
      <c r="C62" s="12">
        <v>853</v>
      </c>
      <c r="D62" s="15">
        <v>686</v>
      </c>
      <c r="E62" s="20">
        <f t="shared" si="0"/>
        <v>80.422039859320051</v>
      </c>
    </row>
    <row r="63" spans="1:5" x14ac:dyDescent="0.25">
      <c r="A63" s="10" t="s">
        <v>200</v>
      </c>
      <c r="B63" s="11" t="s">
        <v>203</v>
      </c>
      <c r="C63" s="12">
        <v>1339</v>
      </c>
      <c r="D63" s="12">
        <v>251</v>
      </c>
      <c r="E63" s="20">
        <f t="shared" si="0"/>
        <v>18.745332337565348</v>
      </c>
    </row>
    <row r="64" spans="1:5" ht="26.4" x14ac:dyDescent="0.25">
      <c r="A64" s="7" t="s">
        <v>105</v>
      </c>
      <c r="B64" s="9" t="s">
        <v>107</v>
      </c>
      <c r="C64" s="8">
        <f>C67+C66+C65</f>
        <v>20512</v>
      </c>
      <c r="D64" s="8">
        <f>D67+D66+D65</f>
        <v>20776</v>
      </c>
      <c r="E64" s="19">
        <f t="shared" si="0"/>
        <v>101.28705148205927</v>
      </c>
    </row>
    <row r="65" spans="1:5" ht="39.6" hidden="1" x14ac:dyDescent="0.25">
      <c r="A65" s="10" t="s">
        <v>204</v>
      </c>
      <c r="B65" s="11" t="s">
        <v>205</v>
      </c>
      <c r="C65" s="12"/>
      <c r="D65" s="12"/>
      <c r="E65" s="19" t="e">
        <f t="shared" si="0"/>
        <v>#DIV/0!</v>
      </c>
    </row>
    <row r="66" spans="1:5" ht="26.4" x14ac:dyDescent="0.25">
      <c r="A66" s="10" t="s">
        <v>112</v>
      </c>
      <c r="B66" s="11" t="s">
        <v>113</v>
      </c>
      <c r="C66" s="12">
        <v>13226</v>
      </c>
      <c r="D66" s="15">
        <v>13462</v>
      </c>
      <c r="E66" s="20">
        <f t="shared" si="0"/>
        <v>101.78436413125662</v>
      </c>
    </row>
    <row r="67" spans="1:5" x14ac:dyDescent="0.25">
      <c r="A67" s="10" t="s">
        <v>106</v>
      </c>
      <c r="B67" s="11" t="s">
        <v>108</v>
      </c>
      <c r="C67" s="12">
        <v>7286</v>
      </c>
      <c r="D67" s="12">
        <v>7314</v>
      </c>
      <c r="E67" s="20">
        <f t="shared" si="0"/>
        <v>100.3842986549547</v>
      </c>
    </row>
    <row r="68" spans="1:5" s="4" customFormat="1" x14ac:dyDescent="0.25">
      <c r="A68" s="7" t="s">
        <v>62</v>
      </c>
      <c r="B68" s="9" t="s">
        <v>63</v>
      </c>
      <c r="C68" s="8">
        <f>SUM(C69:C74)</f>
        <v>312754</v>
      </c>
      <c r="D68" s="8">
        <f t="shared" ref="D68" si="1">SUM(D69:D74)</f>
        <v>331437</v>
      </c>
      <c r="E68" s="20">
        <f t="shared" si="0"/>
        <v>105.97370457292313</v>
      </c>
    </row>
    <row r="69" spans="1:5" ht="26.4" x14ac:dyDescent="0.25">
      <c r="A69" s="10" t="s">
        <v>145</v>
      </c>
      <c r="B69" s="11" t="s">
        <v>146</v>
      </c>
      <c r="C69" s="12">
        <v>23087</v>
      </c>
      <c r="D69" s="12">
        <v>23035</v>
      </c>
      <c r="E69" s="20">
        <f t="shared" si="0"/>
        <v>99.774765019274909</v>
      </c>
    </row>
    <row r="70" spans="1:5" ht="79.2" x14ac:dyDescent="0.25">
      <c r="A70" s="10" t="s">
        <v>65</v>
      </c>
      <c r="B70" s="11" t="s">
        <v>64</v>
      </c>
      <c r="C70" s="12">
        <v>35124</v>
      </c>
      <c r="D70" s="12">
        <v>36711</v>
      </c>
      <c r="E70" s="20">
        <f t="shared" si="0"/>
        <v>104.51827810044414</v>
      </c>
    </row>
    <row r="71" spans="1:5" ht="39.6" x14ac:dyDescent="0.25">
      <c r="A71" s="10" t="s">
        <v>66</v>
      </c>
      <c r="B71" s="11" t="s">
        <v>67</v>
      </c>
      <c r="C71" s="12">
        <v>29792</v>
      </c>
      <c r="D71" s="12">
        <v>31281</v>
      </c>
      <c r="E71" s="20">
        <f t="shared" si="0"/>
        <v>104.99798603651986</v>
      </c>
    </row>
    <row r="72" spans="1:5" ht="39.6" x14ac:dyDescent="0.25">
      <c r="A72" s="10" t="s">
        <v>147</v>
      </c>
      <c r="B72" s="11" t="s">
        <v>148</v>
      </c>
      <c r="C72" s="12">
        <v>8757</v>
      </c>
      <c r="D72" s="12">
        <v>8757</v>
      </c>
      <c r="E72" s="20">
        <f t="shared" si="0"/>
        <v>100</v>
      </c>
    </row>
    <row r="73" spans="1:5" ht="66" x14ac:dyDescent="0.25">
      <c r="A73" s="10" t="s">
        <v>114</v>
      </c>
      <c r="B73" s="11" t="s">
        <v>115</v>
      </c>
      <c r="C73" s="12">
        <v>215161</v>
      </c>
      <c r="D73" s="12">
        <v>230820</v>
      </c>
      <c r="E73" s="20">
        <f t="shared" si="0"/>
        <v>107.27780592207696</v>
      </c>
    </row>
    <row r="74" spans="1:5" ht="52.8" x14ac:dyDescent="0.25">
      <c r="A74" s="10" t="s">
        <v>240</v>
      </c>
      <c r="B74" s="11" t="s">
        <v>241</v>
      </c>
      <c r="C74" s="12">
        <v>833</v>
      </c>
      <c r="D74" s="12">
        <v>833</v>
      </c>
      <c r="E74" s="20">
        <f t="shared" si="0"/>
        <v>100</v>
      </c>
    </row>
    <row r="75" spans="1:5" s="4" customFormat="1" x14ac:dyDescent="0.25">
      <c r="A75" s="7" t="s">
        <v>69</v>
      </c>
      <c r="B75" s="9" t="s">
        <v>68</v>
      </c>
      <c r="C75" s="8">
        <v>21490</v>
      </c>
      <c r="D75" s="8">
        <v>23902</v>
      </c>
      <c r="E75" s="19">
        <f t="shared" si="0"/>
        <v>111.22382503489996</v>
      </c>
    </row>
    <row r="76" spans="1:5" s="4" customFormat="1" x14ac:dyDescent="0.25">
      <c r="A76" s="7" t="s">
        <v>71</v>
      </c>
      <c r="B76" s="9" t="s">
        <v>70</v>
      </c>
      <c r="C76" s="8">
        <f>C77</f>
        <v>35364</v>
      </c>
      <c r="D76" s="8">
        <f>D77</f>
        <v>35431</v>
      </c>
      <c r="E76" s="19">
        <f t="shared" si="0"/>
        <v>100.18945820608529</v>
      </c>
    </row>
    <row r="77" spans="1:5" x14ac:dyDescent="0.25">
      <c r="A77" s="10" t="s">
        <v>72</v>
      </c>
      <c r="B77" s="11" t="s">
        <v>73</v>
      </c>
      <c r="C77" s="12">
        <v>35364</v>
      </c>
      <c r="D77" s="15">
        <v>35431</v>
      </c>
      <c r="E77" s="20">
        <f t="shared" si="0"/>
        <v>100.18945820608529</v>
      </c>
    </row>
    <row r="78" spans="1:5" s="4" customFormat="1" x14ac:dyDescent="0.25">
      <c r="A78" s="7"/>
      <c r="B78" s="9" t="s">
        <v>74</v>
      </c>
      <c r="C78" s="8">
        <f>C40+C59+C68+C75+C76+C64</f>
        <v>686223</v>
      </c>
      <c r="D78" s="8">
        <f>D40+D59+D68+D75+D76+D64</f>
        <v>711813</v>
      </c>
      <c r="E78" s="19">
        <f t="shared" si="0"/>
        <v>103.72910846765555</v>
      </c>
    </row>
    <row r="79" spans="1:5" s="4" customFormat="1" x14ac:dyDescent="0.25">
      <c r="A79" s="7" t="s">
        <v>76</v>
      </c>
      <c r="B79" s="9" t="s">
        <v>75</v>
      </c>
      <c r="C79" s="8">
        <f>C80+C159</f>
        <v>6936925</v>
      </c>
      <c r="D79" s="8">
        <f>D80+D159+D161+D162</f>
        <v>6523478</v>
      </c>
      <c r="E79" s="19">
        <f t="shared" ref="E79:E138" si="2">D79/C79*100</f>
        <v>94.039909614130181</v>
      </c>
    </row>
    <row r="80" spans="1:5" s="4" customFormat="1" ht="26.4" x14ac:dyDescent="0.25">
      <c r="A80" s="7" t="s">
        <v>77</v>
      </c>
      <c r="B80" s="9" t="s">
        <v>78</v>
      </c>
      <c r="C80" s="8">
        <f>C81+C86+C126+C145</f>
        <v>6936925</v>
      </c>
      <c r="D80" s="8">
        <f>D81+D86+D126+D145</f>
        <v>6559772</v>
      </c>
      <c r="E80" s="19">
        <f t="shared" si="2"/>
        <v>94.563109735221289</v>
      </c>
    </row>
    <row r="81" spans="1:5" s="4" customFormat="1" x14ac:dyDescent="0.25">
      <c r="A81" s="7" t="s">
        <v>79</v>
      </c>
      <c r="B81" s="9" t="s">
        <v>95</v>
      </c>
      <c r="C81" s="8">
        <f>C82</f>
        <v>129190</v>
      </c>
      <c r="D81" s="8">
        <f>D82</f>
        <v>129190</v>
      </c>
      <c r="E81" s="19">
        <f t="shared" si="2"/>
        <v>100</v>
      </c>
    </row>
    <row r="82" spans="1:5" x14ac:dyDescent="0.25">
      <c r="A82" s="10" t="s">
        <v>143</v>
      </c>
      <c r="B82" s="11" t="s">
        <v>235</v>
      </c>
      <c r="C82" s="12">
        <f>C83+C84+C85</f>
        <v>129190</v>
      </c>
      <c r="D82" s="12">
        <f>D83+D84+D85</f>
        <v>129190</v>
      </c>
      <c r="E82" s="20">
        <f t="shared" si="2"/>
        <v>100</v>
      </c>
    </row>
    <row r="83" spans="1:5" ht="39.6" x14ac:dyDescent="0.25">
      <c r="A83" s="10" t="s">
        <v>143</v>
      </c>
      <c r="B83" s="11" t="s">
        <v>242</v>
      </c>
      <c r="C83" s="12">
        <v>5533</v>
      </c>
      <c r="D83" s="12">
        <v>5533</v>
      </c>
      <c r="E83" s="20">
        <f t="shared" si="2"/>
        <v>100</v>
      </c>
    </row>
    <row r="84" spans="1:5" ht="52.8" x14ac:dyDescent="0.25">
      <c r="A84" s="10" t="s">
        <v>143</v>
      </c>
      <c r="B84" s="11" t="s">
        <v>237</v>
      </c>
      <c r="C84" s="12">
        <v>23657</v>
      </c>
      <c r="D84" s="12">
        <v>23657</v>
      </c>
      <c r="E84" s="20">
        <f t="shared" si="2"/>
        <v>100</v>
      </c>
    </row>
    <row r="85" spans="1:5" x14ac:dyDescent="0.25">
      <c r="A85" s="10" t="s">
        <v>143</v>
      </c>
      <c r="B85" s="11" t="s">
        <v>236</v>
      </c>
      <c r="C85" s="12">
        <v>100000</v>
      </c>
      <c r="D85" s="12">
        <v>100000</v>
      </c>
      <c r="E85" s="20">
        <f t="shared" si="2"/>
        <v>100</v>
      </c>
    </row>
    <row r="86" spans="1:5" s="4" customFormat="1" ht="26.4" x14ac:dyDescent="0.25">
      <c r="A86" s="7" t="s">
        <v>80</v>
      </c>
      <c r="B86" s="9" t="s">
        <v>96</v>
      </c>
      <c r="C86" s="8">
        <f>SUM(C87:C125)</f>
        <v>3207402</v>
      </c>
      <c r="D86" s="8">
        <f>SUM(D87:D125)</f>
        <v>2857243</v>
      </c>
      <c r="E86" s="19">
        <f t="shared" si="2"/>
        <v>89.082784134947843</v>
      </c>
    </row>
    <row r="87" spans="1:5" ht="105.6" x14ac:dyDescent="0.25">
      <c r="A87" s="10" t="s">
        <v>207</v>
      </c>
      <c r="B87" s="17" t="s">
        <v>206</v>
      </c>
      <c r="C87" s="12">
        <v>7669</v>
      </c>
      <c r="D87" s="12">
        <v>7669</v>
      </c>
      <c r="E87" s="20">
        <f t="shared" si="2"/>
        <v>100</v>
      </c>
    </row>
    <row r="88" spans="1:5" ht="105.6" x14ac:dyDescent="0.25">
      <c r="A88" s="10" t="s">
        <v>207</v>
      </c>
      <c r="B88" s="17" t="s">
        <v>243</v>
      </c>
      <c r="C88" s="12">
        <v>15017</v>
      </c>
      <c r="D88" s="12">
        <v>10831</v>
      </c>
      <c r="E88" s="20">
        <f t="shared" si="2"/>
        <v>72.124925084903779</v>
      </c>
    </row>
    <row r="89" spans="1:5" ht="26.4" x14ac:dyDescent="0.25">
      <c r="A89" s="10" t="s">
        <v>120</v>
      </c>
      <c r="B89" s="17" t="s">
        <v>208</v>
      </c>
      <c r="C89" s="12">
        <v>561</v>
      </c>
      <c r="D89" s="12">
        <v>561</v>
      </c>
      <c r="E89" s="20">
        <f t="shared" si="2"/>
        <v>100</v>
      </c>
    </row>
    <row r="90" spans="1:5" ht="39.6" x14ac:dyDescent="0.25">
      <c r="A90" s="10" t="s">
        <v>122</v>
      </c>
      <c r="B90" s="11" t="s">
        <v>121</v>
      </c>
      <c r="C90" s="12">
        <v>113025</v>
      </c>
      <c r="D90" s="15">
        <v>95712</v>
      </c>
      <c r="E90" s="20">
        <f t="shared" si="2"/>
        <v>84.682149966821498</v>
      </c>
    </row>
    <row r="91" spans="1:5" x14ac:dyDescent="0.25">
      <c r="A91" s="10" t="s">
        <v>141</v>
      </c>
      <c r="B91" s="11" t="s">
        <v>142</v>
      </c>
      <c r="C91" s="12">
        <v>40117</v>
      </c>
      <c r="D91" s="12">
        <v>40116</v>
      </c>
      <c r="E91" s="20">
        <f t="shared" si="2"/>
        <v>99.997507291173321</v>
      </c>
    </row>
    <row r="92" spans="1:5" ht="39.6" x14ac:dyDescent="0.25">
      <c r="A92" s="10" t="s">
        <v>155</v>
      </c>
      <c r="B92" s="11" t="s">
        <v>244</v>
      </c>
      <c r="C92" s="12">
        <v>774</v>
      </c>
      <c r="D92" s="12">
        <v>774</v>
      </c>
      <c r="E92" s="20">
        <f t="shared" si="2"/>
        <v>100</v>
      </c>
    </row>
    <row r="93" spans="1:5" ht="39.6" x14ac:dyDescent="0.25">
      <c r="A93" s="10" t="s">
        <v>123</v>
      </c>
      <c r="B93" s="11" t="s">
        <v>245</v>
      </c>
      <c r="C93" s="12">
        <v>41594</v>
      </c>
      <c r="D93" s="12">
        <v>38677</v>
      </c>
      <c r="E93" s="20">
        <f t="shared" si="2"/>
        <v>92.986969274414577</v>
      </c>
    </row>
    <row r="94" spans="1:5" ht="26.4" x14ac:dyDescent="0.25">
      <c r="A94" s="10" t="s">
        <v>246</v>
      </c>
      <c r="B94" s="17" t="s">
        <v>248</v>
      </c>
      <c r="C94" s="12">
        <v>7366</v>
      </c>
      <c r="D94" s="12">
        <v>7366</v>
      </c>
      <c r="E94" s="20">
        <f t="shared" si="2"/>
        <v>100</v>
      </c>
    </row>
    <row r="95" spans="1:5" ht="92.4" x14ac:dyDescent="0.25">
      <c r="A95" s="10" t="s">
        <v>247</v>
      </c>
      <c r="B95" s="17" t="s">
        <v>249</v>
      </c>
      <c r="C95" s="12">
        <v>11831</v>
      </c>
      <c r="D95" s="12">
        <v>11831</v>
      </c>
      <c r="E95" s="20">
        <f t="shared" si="2"/>
        <v>100</v>
      </c>
    </row>
    <row r="96" spans="1:5" ht="39.6" x14ac:dyDescent="0.25">
      <c r="A96" s="10" t="s">
        <v>209</v>
      </c>
      <c r="B96" s="11" t="s">
        <v>153</v>
      </c>
      <c r="C96" s="12">
        <v>238728</v>
      </c>
      <c r="D96" s="15">
        <v>238728</v>
      </c>
      <c r="E96" s="20">
        <f t="shared" si="2"/>
        <v>100</v>
      </c>
    </row>
    <row r="97" spans="1:5" x14ac:dyDescent="0.25">
      <c r="A97" s="10" t="s">
        <v>210</v>
      </c>
      <c r="B97" s="11" t="s">
        <v>301</v>
      </c>
      <c r="C97" s="12">
        <v>177326</v>
      </c>
      <c r="D97" s="12">
        <v>137596</v>
      </c>
      <c r="E97" s="20">
        <f t="shared" si="2"/>
        <v>77.594938136539483</v>
      </c>
    </row>
    <row r="98" spans="1:5" ht="26.4" x14ac:dyDescent="0.25">
      <c r="A98" s="10" t="s">
        <v>250</v>
      </c>
      <c r="B98" s="17" t="s">
        <v>251</v>
      </c>
      <c r="C98" s="12">
        <v>1079</v>
      </c>
      <c r="D98" s="12">
        <v>1079</v>
      </c>
      <c r="E98" s="20">
        <f t="shared" si="2"/>
        <v>100</v>
      </c>
    </row>
    <row r="99" spans="1:5" ht="26.4" x14ac:dyDescent="0.25">
      <c r="A99" s="10" t="s">
        <v>252</v>
      </c>
      <c r="B99" s="17" t="s">
        <v>253</v>
      </c>
      <c r="C99" s="12">
        <v>41052</v>
      </c>
      <c r="D99" s="12">
        <v>15134</v>
      </c>
      <c r="E99" s="20">
        <f t="shared" si="2"/>
        <v>36.865438955471106</v>
      </c>
    </row>
    <row r="100" spans="1:5" ht="39.6" x14ac:dyDescent="0.25">
      <c r="A100" s="10" t="s">
        <v>156</v>
      </c>
      <c r="B100" s="17" t="s">
        <v>157</v>
      </c>
      <c r="C100" s="12">
        <v>2823</v>
      </c>
      <c r="D100" s="12">
        <v>2823</v>
      </c>
      <c r="E100" s="20">
        <f t="shared" si="2"/>
        <v>100</v>
      </c>
    </row>
    <row r="101" spans="1:5" ht="26.4" x14ac:dyDescent="0.25">
      <c r="A101" s="10" t="s">
        <v>173</v>
      </c>
      <c r="B101" s="17" t="s">
        <v>211</v>
      </c>
      <c r="C101" s="12">
        <v>135287</v>
      </c>
      <c r="D101" s="12">
        <v>98257</v>
      </c>
      <c r="E101" s="20">
        <f t="shared" si="2"/>
        <v>72.628560024244749</v>
      </c>
    </row>
    <row r="102" spans="1:5" ht="26.4" x14ac:dyDescent="0.25">
      <c r="A102" s="10" t="s">
        <v>254</v>
      </c>
      <c r="B102" s="17" t="s">
        <v>256</v>
      </c>
      <c r="C102" s="12">
        <v>9705</v>
      </c>
      <c r="D102" s="12">
        <v>9705</v>
      </c>
      <c r="E102" s="20">
        <f t="shared" si="2"/>
        <v>100</v>
      </c>
    </row>
    <row r="103" spans="1:5" ht="26.4" x14ac:dyDescent="0.25">
      <c r="A103" s="10" t="s">
        <v>255</v>
      </c>
      <c r="B103" s="17" t="s">
        <v>257</v>
      </c>
      <c r="C103" s="12">
        <v>10000</v>
      </c>
      <c r="D103" s="15">
        <v>10000</v>
      </c>
      <c r="E103" s="20">
        <f t="shared" si="2"/>
        <v>100</v>
      </c>
    </row>
    <row r="104" spans="1:5" ht="39.6" x14ac:dyDescent="0.25">
      <c r="A104" s="10" t="s">
        <v>125</v>
      </c>
      <c r="B104" s="11" t="s">
        <v>124</v>
      </c>
      <c r="C104" s="12">
        <v>81167</v>
      </c>
      <c r="D104" s="12">
        <v>81167</v>
      </c>
      <c r="E104" s="20">
        <f t="shared" si="2"/>
        <v>100</v>
      </c>
    </row>
    <row r="105" spans="1:5" x14ac:dyDescent="0.25">
      <c r="A105" s="10" t="s">
        <v>258</v>
      </c>
      <c r="B105" s="17" t="s">
        <v>259</v>
      </c>
      <c r="C105" s="12">
        <v>87019</v>
      </c>
      <c r="D105" s="12">
        <v>75591</v>
      </c>
      <c r="E105" s="20">
        <f t="shared" si="2"/>
        <v>86.867235891012314</v>
      </c>
    </row>
    <row r="106" spans="1:5" x14ac:dyDescent="0.25">
      <c r="A106" s="10" t="s">
        <v>127</v>
      </c>
      <c r="B106" s="11" t="s">
        <v>126</v>
      </c>
      <c r="C106" s="12">
        <v>10574</v>
      </c>
      <c r="D106" s="12">
        <v>10523</v>
      </c>
      <c r="E106" s="20">
        <f t="shared" si="2"/>
        <v>99.517684887459808</v>
      </c>
    </row>
    <row r="107" spans="1:5" ht="39.6" x14ac:dyDescent="0.25">
      <c r="A107" s="10" t="s">
        <v>212</v>
      </c>
      <c r="B107" s="11" t="s">
        <v>260</v>
      </c>
      <c r="C107" s="12">
        <v>7108</v>
      </c>
      <c r="D107" s="12">
        <v>7106</v>
      </c>
      <c r="E107" s="20">
        <f t="shared" si="2"/>
        <v>99.971862689926837</v>
      </c>
    </row>
    <row r="108" spans="1:5" ht="92.4" x14ac:dyDescent="0.25">
      <c r="A108" s="10" t="s">
        <v>128</v>
      </c>
      <c r="B108" s="17" t="s">
        <v>213</v>
      </c>
      <c r="C108" s="12">
        <v>26452</v>
      </c>
      <c r="D108" s="12">
        <v>26452</v>
      </c>
      <c r="E108" s="20">
        <f t="shared" si="2"/>
        <v>100</v>
      </c>
    </row>
    <row r="109" spans="1:5" ht="26.4" x14ac:dyDescent="0.25">
      <c r="A109" s="10" t="s">
        <v>214</v>
      </c>
      <c r="B109" s="11" t="s">
        <v>216</v>
      </c>
      <c r="C109" s="12">
        <v>44977</v>
      </c>
      <c r="D109" s="12">
        <v>25136</v>
      </c>
      <c r="E109" s="20">
        <f t="shared" si="2"/>
        <v>55.886341908086358</v>
      </c>
    </row>
    <row r="110" spans="1:5" x14ac:dyDescent="0.25">
      <c r="A110" s="10" t="s">
        <v>261</v>
      </c>
      <c r="B110" s="17" t="s">
        <v>262</v>
      </c>
      <c r="C110" s="12">
        <v>4473</v>
      </c>
      <c r="D110" s="12">
        <v>3298</v>
      </c>
      <c r="E110" s="20">
        <f t="shared" si="2"/>
        <v>73.731276548177959</v>
      </c>
    </row>
    <row r="111" spans="1:5" ht="39.6" x14ac:dyDescent="0.25">
      <c r="A111" s="10" t="s">
        <v>215</v>
      </c>
      <c r="B111" s="17" t="s">
        <v>217</v>
      </c>
      <c r="C111" s="12">
        <v>166727</v>
      </c>
      <c r="D111" s="12">
        <v>164687</v>
      </c>
      <c r="E111" s="20">
        <f t="shared" si="2"/>
        <v>98.776442927660185</v>
      </c>
    </row>
    <row r="112" spans="1:5" ht="52.8" x14ac:dyDescent="0.25">
      <c r="A112" s="10" t="s">
        <v>129</v>
      </c>
      <c r="B112" s="11" t="s">
        <v>218</v>
      </c>
      <c r="C112" s="12">
        <v>66051</v>
      </c>
      <c r="D112" s="15">
        <v>62526</v>
      </c>
      <c r="E112" s="20">
        <f t="shared" si="2"/>
        <v>94.663214788572475</v>
      </c>
    </row>
    <row r="113" spans="1:5" ht="39.6" x14ac:dyDescent="0.25">
      <c r="A113" s="10" t="s">
        <v>174</v>
      </c>
      <c r="B113" s="11" t="s">
        <v>219</v>
      </c>
      <c r="C113" s="12">
        <v>45600</v>
      </c>
      <c r="D113" s="12">
        <v>39876</v>
      </c>
      <c r="E113" s="20">
        <f t="shared" si="2"/>
        <v>87.44736842105263</v>
      </c>
    </row>
    <row r="114" spans="1:5" ht="26.4" x14ac:dyDescent="0.25">
      <c r="A114" s="10" t="s">
        <v>151</v>
      </c>
      <c r="B114" s="11" t="s">
        <v>152</v>
      </c>
      <c r="C114" s="12">
        <v>17566</v>
      </c>
      <c r="D114" s="12">
        <v>17076</v>
      </c>
      <c r="E114" s="20">
        <f t="shared" si="2"/>
        <v>97.210520323351929</v>
      </c>
    </row>
    <row r="115" spans="1:5" ht="26.4" x14ac:dyDescent="0.25">
      <c r="A115" s="10" t="s">
        <v>263</v>
      </c>
      <c r="B115" s="17" t="s">
        <v>119</v>
      </c>
      <c r="C115" s="12">
        <v>17237</v>
      </c>
      <c r="D115" s="12">
        <v>0</v>
      </c>
      <c r="E115" s="20">
        <f t="shared" si="2"/>
        <v>0</v>
      </c>
    </row>
    <row r="116" spans="1:5" x14ac:dyDescent="0.25">
      <c r="A116" s="10" t="s">
        <v>220</v>
      </c>
      <c r="B116" s="11" t="s">
        <v>221</v>
      </c>
      <c r="C116" s="12">
        <v>95000</v>
      </c>
      <c r="D116" s="12">
        <v>94991</v>
      </c>
      <c r="E116" s="20">
        <f t="shared" si="2"/>
        <v>99.990526315789481</v>
      </c>
    </row>
    <row r="117" spans="1:5" x14ac:dyDescent="0.25">
      <c r="A117" s="10" t="s">
        <v>175</v>
      </c>
      <c r="B117" s="11" t="s">
        <v>176</v>
      </c>
      <c r="C117" s="12">
        <v>351630</v>
      </c>
      <c r="D117" s="12">
        <v>351630</v>
      </c>
      <c r="E117" s="20">
        <f t="shared" si="2"/>
        <v>100</v>
      </c>
    </row>
    <row r="118" spans="1:5" ht="26.4" x14ac:dyDescent="0.25">
      <c r="A118" s="10" t="s">
        <v>177</v>
      </c>
      <c r="B118" s="11" t="s">
        <v>178</v>
      </c>
      <c r="C118" s="12">
        <v>951337</v>
      </c>
      <c r="D118" s="12">
        <v>876650</v>
      </c>
      <c r="E118" s="20">
        <f t="shared" si="2"/>
        <v>92.149259410703038</v>
      </c>
    </row>
    <row r="119" spans="1:5" ht="26.4" x14ac:dyDescent="0.25">
      <c r="A119" s="10" t="s">
        <v>179</v>
      </c>
      <c r="B119" s="11" t="s">
        <v>180</v>
      </c>
      <c r="C119" s="12">
        <v>49796</v>
      </c>
      <c r="D119" s="12">
        <v>49796</v>
      </c>
      <c r="E119" s="20">
        <f t="shared" si="2"/>
        <v>100</v>
      </c>
    </row>
    <row r="120" spans="1:5" ht="39.6" x14ac:dyDescent="0.25">
      <c r="A120" s="10" t="s">
        <v>181</v>
      </c>
      <c r="B120" s="11" t="s">
        <v>222</v>
      </c>
      <c r="C120" s="12">
        <v>47869</v>
      </c>
      <c r="D120" s="12">
        <v>46505</v>
      </c>
      <c r="E120" s="20">
        <f t="shared" si="2"/>
        <v>97.150556727736117</v>
      </c>
    </row>
    <row r="121" spans="1:5" ht="39.6" x14ac:dyDescent="0.25">
      <c r="A121" s="10" t="s">
        <v>264</v>
      </c>
      <c r="B121" s="17" t="s">
        <v>265</v>
      </c>
      <c r="C121" s="12">
        <v>9177</v>
      </c>
      <c r="D121" s="12">
        <v>9177</v>
      </c>
      <c r="E121" s="20">
        <f t="shared" si="2"/>
        <v>100</v>
      </c>
    </row>
    <row r="122" spans="1:5" x14ac:dyDescent="0.25">
      <c r="A122" s="10" t="s">
        <v>266</v>
      </c>
      <c r="B122" s="17" t="s">
        <v>267</v>
      </c>
      <c r="C122" s="12">
        <v>41712</v>
      </c>
      <c r="D122" s="12">
        <v>28305</v>
      </c>
      <c r="E122" s="20">
        <f t="shared" si="2"/>
        <v>67.858170310701965</v>
      </c>
    </row>
    <row r="123" spans="1:5" ht="26.4" x14ac:dyDescent="0.25">
      <c r="A123" s="10" t="s">
        <v>268</v>
      </c>
      <c r="B123" s="17" t="s">
        <v>269</v>
      </c>
      <c r="C123" s="12">
        <v>38206</v>
      </c>
      <c r="D123" s="12">
        <v>19801</v>
      </c>
      <c r="E123" s="20">
        <f t="shared" si="2"/>
        <v>51.826938177249652</v>
      </c>
    </row>
    <row r="124" spans="1:5" ht="26.4" x14ac:dyDescent="0.25">
      <c r="A124" s="10" t="s">
        <v>270</v>
      </c>
      <c r="B124" s="17" t="s">
        <v>271</v>
      </c>
      <c r="C124" s="12">
        <v>30472</v>
      </c>
      <c r="D124" s="12">
        <v>30472</v>
      </c>
      <c r="E124" s="20">
        <f t="shared" si="2"/>
        <v>100</v>
      </c>
    </row>
    <row r="125" spans="1:5" ht="26.4" x14ac:dyDescent="0.25">
      <c r="A125" s="10" t="s">
        <v>182</v>
      </c>
      <c r="B125" s="11" t="s">
        <v>183</v>
      </c>
      <c r="C125" s="12">
        <v>163298</v>
      </c>
      <c r="D125" s="12">
        <v>109619</v>
      </c>
      <c r="E125" s="20">
        <f t="shared" si="2"/>
        <v>67.128195078935448</v>
      </c>
    </row>
    <row r="126" spans="1:5" s="4" customFormat="1" ht="26.4" x14ac:dyDescent="0.25">
      <c r="A126" s="7" t="s">
        <v>81</v>
      </c>
      <c r="B126" s="9" t="s">
        <v>97</v>
      </c>
      <c r="C126" s="8">
        <f>SUM(C127:C144)</f>
        <v>3335946</v>
      </c>
      <c r="D126" s="8">
        <f>SUM(D127:D144)</f>
        <v>3314225</v>
      </c>
      <c r="E126" s="19">
        <f t="shared" si="2"/>
        <v>99.348880347583574</v>
      </c>
    </row>
    <row r="127" spans="1:5" ht="52.8" x14ac:dyDescent="0.25">
      <c r="A127" s="10" t="s">
        <v>130</v>
      </c>
      <c r="B127" s="11" t="s">
        <v>184</v>
      </c>
      <c r="C127" s="12">
        <v>10573</v>
      </c>
      <c r="D127" s="12">
        <v>9609</v>
      </c>
      <c r="E127" s="20">
        <f t="shared" si="2"/>
        <v>90.882436394589988</v>
      </c>
    </row>
    <row r="128" spans="1:5" ht="39.6" x14ac:dyDescent="0.25">
      <c r="A128" s="10" t="s">
        <v>131</v>
      </c>
      <c r="B128" s="17" t="s">
        <v>185</v>
      </c>
      <c r="C128" s="12">
        <v>9267</v>
      </c>
      <c r="D128" s="12">
        <v>9267</v>
      </c>
      <c r="E128" s="20">
        <f t="shared" si="2"/>
        <v>100</v>
      </c>
    </row>
    <row r="129" spans="1:5" ht="79.2" x14ac:dyDescent="0.25">
      <c r="A129" s="10" t="s">
        <v>186</v>
      </c>
      <c r="B129" s="17" t="s">
        <v>223</v>
      </c>
      <c r="C129" s="12">
        <v>1554</v>
      </c>
      <c r="D129" s="12">
        <v>1554</v>
      </c>
      <c r="E129" s="20">
        <f t="shared" si="2"/>
        <v>100</v>
      </c>
    </row>
    <row r="130" spans="1:5" ht="39.6" x14ac:dyDescent="0.25">
      <c r="A130" s="10" t="s">
        <v>134</v>
      </c>
      <c r="B130" s="17" t="s">
        <v>224</v>
      </c>
      <c r="C130" s="12">
        <v>63</v>
      </c>
      <c r="D130" s="15">
        <v>44</v>
      </c>
      <c r="E130" s="20">
        <f t="shared" si="2"/>
        <v>69.841269841269835</v>
      </c>
    </row>
    <row r="131" spans="1:5" ht="39.6" x14ac:dyDescent="0.25">
      <c r="A131" s="10" t="s">
        <v>135</v>
      </c>
      <c r="B131" s="11" t="s">
        <v>132</v>
      </c>
      <c r="C131" s="12">
        <v>1215</v>
      </c>
      <c r="D131" s="12">
        <v>1215</v>
      </c>
      <c r="E131" s="20">
        <f t="shared" si="2"/>
        <v>100</v>
      </c>
    </row>
    <row r="132" spans="1:5" ht="52.8" x14ac:dyDescent="0.25">
      <c r="A132" s="10" t="s">
        <v>136</v>
      </c>
      <c r="B132" s="11" t="s">
        <v>133</v>
      </c>
      <c r="C132" s="12">
        <v>1864</v>
      </c>
      <c r="D132" s="12">
        <v>1797</v>
      </c>
      <c r="E132" s="20">
        <f t="shared" si="2"/>
        <v>96.405579399141629</v>
      </c>
    </row>
    <row r="133" spans="1:5" ht="52.8" x14ac:dyDescent="0.25">
      <c r="A133" s="10" t="s">
        <v>272</v>
      </c>
      <c r="B133" s="17" t="s">
        <v>273</v>
      </c>
      <c r="C133" s="12">
        <v>28506</v>
      </c>
      <c r="D133" s="12">
        <v>22687</v>
      </c>
      <c r="E133" s="20">
        <f t="shared" si="2"/>
        <v>79.586753665894904</v>
      </c>
    </row>
    <row r="134" spans="1:5" ht="52.8" x14ac:dyDescent="0.25">
      <c r="A134" s="10" t="s">
        <v>274</v>
      </c>
      <c r="B134" s="17" t="s">
        <v>139</v>
      </c>
      <c r="C134" s="12">
        <v>46709</v>
      </c>
      <c r="D134" s="12">
        <v>44818</v>
      </c>
      <c r="E134" s="20">
        <f t="shared" si="2"/>
        <v>95.951529683786845</v>
      </c>
    </row>
    <row r="135" spans="1:5" ht="39.6" x14ac:dyDescent="0.25">
      <c r="A135" s="10" t="s">
        <v>137</v>
      </c>
      <c r="B135" s="11" t="s">
        <v>187</v>
      </c>
      <c r="C135" s="12">
        <v>5</v>
      </c>
      <c r="D135" s="12">
        <v>5</v>
      </c>
      <c r="E135" s="20">
        <f t="shared" si="2"/>
        <v>100</v>
      </c>
    </row>
    <row r="136" spans="1:5" ht="184.8" x14ac:dyDescent="0.25">
      <c r="A136" s="10" t="s">
        <v>225</v>
      </c>
      <c r="B136" s="17" t="s">
        <v>226</v>
      </c>
      <c r="C136" s="12">
        <v>5863</v>
      </c>
      <c r="D136" s="12">
        <v>5863</v>
      </c>
      <c r="E136" s="20">
        <f t="shared" si="2"/>
        <v>100</v>
      </c>
    </row>
    <row r="137" spans="1:5" ht="184.8" x14ac:dyDescent="0.25">
      <c r="A137" s="10" t="s">
        <v>138</v>
      </c>
      <c r="B137" s="17" t="s">
        <v>228</v>
      </c>
      <c r="C137" s="12">
        <v>109670</v>
      </c>
      <c r="D137" s="15">
        <v>104717</v>
      </c>
      <c r="E137" s="20">
        <f t="shared" si="2"/>
        <v>95.483723898969643</v>
      </c>
    </row>
    <row r="138" spans="1:5" ht="39.6" x14ac:dyDescent="0.25">
      <c r="A138" s="10" t="s">
        <v>275</v>
      </c>
      <c r="B138" s="17" t="s">
        <v>276</v>
      </c>
      <c r="C138" s="12">
        <v>9576</v>
      </c>
      <c r="D138" s="15">
        <v>7962</v>
      </c>
      <c r="E138" s="20">
        <f t="shared" si="2"/>
        <v>83.145363408521305</v>
      </c>
    </row>
    <row r="139" spans="1:5" ht="145.19999999999999" x14ac:dyDescent="0.25">
      <c r="A139" s="10" t="s">
        <v>188</v>
      </c>
      <c r="B139" s="17" t="s">
        <v>227</v>
      </c>
      <c r="C139" s="12">
        <v>2910610</v>
      </c>
      <c r="D139" s="12">
        <v>2907432</v>
      </c>
      <c r="E139" s="20">
        <f t="shared" ref="E139:E163" si="3">D139/C139*100</f>
        <v>99.890813265947685</v>
      </c>
    </row>
    <row r="140" spans="1:5" ht="184.8" x14ac:dyDescent="0.25">
      <c r="A140" s="10" t="s">
        <v>189</v>
      </c>
      <c r="B140" s="17" t="s">
        <v>229</v>
      </c>
      <c r="C140" s="12">
        <v>123606</v>
      </c>
      <c r="D140" s="12">
        <v>120394</v>
      </c>
      <c r="E140" s="20">
        <f t="shared" si="3"/>
        <v>97.401420643010866</v>
      </c>
    </row>
    <row r="141" spans="1:5" ht="66" x14ac:dyDescent="0.25">
      <c r="A141" s="10" t="s">
        <v>277</v>
      </c>
      <c r="B141" s="17" t="s">
        <v>278</v>
      </c>
      <c r="C141" s="12">
        <v>1500</v>
      </c>
      <c r="D141" s="12">
        <v>1498</v>
      </c>
      <c r="E141" s="20">
        <f t="shared" si="3"/>
        <v>99.866666666666674</v>
      </c>
    </row>
    <row r="142" spans="1:5" ht="26.4" x14ac:dyDescent="0.25">
      <c r="A142" s="10" t="s">
        <v>282</v>
      </c>
      <c r="B142" s="17" t="s">
        <v>279</v>
      </c>
      <c r="C142" s="12">
        <v>60502</v>
      </c>
      <c r="D142" s="12">
        <v>60501</v>
      </c>
      <c r="E142" s="20">
        <f t="shared" si="3"/>
        <v>99.99834716207728</v>
      </c>
    </row>
    <row r="143" spans="1:5" ht="39.6" x14ac:dyDescent="0.25">
      <c r="A143" s="10" t="s">
        <v>283</v>
      </c>
      <c r="B143" s="17" t="s">
        <v>280</v>
      </c>
      <c r="C143" s="12">
        <v>4550</v>
      </c>
      <c r="D143" s="12">
        <v>4550</v>
      </c>
      <c r="E143" s="20">
        <f t="shared" si="3"/>
        <v>100</v>
      </c>
    </row>
    <row r="144" spans="1:5" ht="66" x14ac:dyDescent="0.25">
      <c r="A144" s="10" t="s">
        <v>284</v>
      </c>
      <c r="B144" s="17" t="s">
        <v>281</v>
      </c>
      <c r="C144" s="12">
        <v>10313</v>
      </c>
      <c r="D144" s="12">
        <v>10312</v>
      </c>
      <c r="E144" s="20">
        <f t="shared" si="3"/>
        <v>99.99030350043634</v>
      </c>
    </row>
    <row r="145" spans="1:5" s="4" customFormat="1" x14ac:dyDescent="0.25">
      <c r="A145" s="7" t="s">
        <v>82</v>
      </c>
      <c r="B145" s="9" t="s">
        <v>83</v>
      </c>
      <c r="C145" s="8">
        <f>SUM(C146:C158)</f>
        <v>264387</v>
      </c>
      <c r="D145" s="8">
        <f>SUM(D146:D158)</f>
        <v>259114</v>
      </c>
      <c r="E145" s="19">
        <f t="shared" si="3"/>
        <v>98.005575160654644</v>
      </c>
    </row>
    <row r="146" spans="1:5" s="4" customFormat="1" ht="105.6" x14ac:dyDescent="0.25">
      <c r="A146" s="10" t="s">
        <v>285</v>
      </c>
      <c r="B146" s="17" t="s">
        <v>286</v>
      </c>
      <c r="C146" s="12">
        <v>651</v>
      </c>
      <c r="D146" s="12">
        <v>631</v>
      </c>
      <c r="E146" s="20">
        <f t="shared" si="3"/>
        <v>96.927803379416275</v>
      </c>
    </row>
    <row r="147" spans="1:5" ht="26.4" x14ac:dyDescent="0.25">
      <c r="A147" s="10" t="s">
        <v>154</v>
      </c>
      <c r="B147" s="11" t="s">
        <v>190</v>
      </c>
      <c r="C147" s="12">
        <v>134</v>
      </c>
      <c r="D147" s="12">
        <v>134</v>
      </c>
      <c r="E147" s="20">
        <f t="shared" si="3"/>
        <v>100</v>
      </c>
    </row>
    <row r="148" spans="1:5" ht="39.6" x14ac:dyDescent="0.25">
      <c r="A148" s="10" t="s">
        <v>230</v>
      </c>
      <c r="B148" s="17" t="s">
        <v>287</v>
      </c>
      <c r="C148" s="12">
        <v>44074</v>
      </c>
      <c r="D148" s="12">
        <v>44074</v>
      </c>
      <c r="E148" s="20">
        <f t="shared" si="3"/>
        <v>100</v>
      </c>
    </row>
    <row r="149" spans="1:5" ht="26.4" x14ac:dyDescent="0.25">
      <c r="A149" s="10" t="s">
        <v>149</v>
      </c>
      <c r="B149" s="11" t="s">
        <v>231</v>
      </c>
      <c r="C149" s="12">
        <v>500</v>
      </c>
      <c r="D149" s="12">
        <v>500</v>
      </c>
      <c r="E149" s="20">
        <f t="shared" si="3"/>
        <v>100</v>
      </c>
    </row>
    <row r="150" spans="1:5" x14ac:dyDescent="0.25">
      <c r="A150" s="10" t="s">
        <v>299</v>
      </c>
      <c r="B150" s="11" t="s">
        <v>300</v>
      </c>
      <c r="C150" s="12"/>
      <c r="D150" s="12">
        <v>29000</v>
      </c>
      <c r="E150" s="20"/>
    </row>
    <row r="151" spans="1:5" ht="66" x14ac:dyDescent="0.25">
      <c r="A151" s="10" t="s">
        <v>288</v>
      </c>
      <c r="B151" s="17" t="s">
        <v>289</v>
      </c>
      <c r="C151" s="12">
        <v>3016</v>
      </c>
      <c r="D151" s="12">
        <v>3016</v>
      </c>
      <c r="E151" s="20">
        <f t="shared" si="3"/>
        <v>100</v>
      </c>
    </row>
    <row r="152" spans="1:5" ht="52.8" x14ac:dyDescent="0.25">
      <c r="A152" s="10" t="s">
        <v>290</v>
      </c>
      <c r="B152" s="17" t="s">
        <v>292</v>
      </c>
      <c r="C152" s="12">
        <v>110420</v>
      </c>
      <c r="D152" s="12">
        <v>82380</v>
      </c>
      <c r="E152" s="20">
        <f t="shared" si="3"/>
        <v>74.606049628690457</v>
      </c>
    </row>
    <row r="153" spans="1:5" ht="39.6" x14ac:dyDescent="0.25">
      <c r="A153" s="10" t="s">
        <v>291</v>
      </c>
      <c r="B153" s="17" t="s">
        <v>293</v>
      </c>
      <c r="C153" s="12">
        <v>2600</v>
      </c>
      <c r="D153" s="12">
        <v>2600</v>
      </c>
      <c r="E153" s="20">
        <f t="shared" si="3"/>
        <v>100</v>
      </c>
    </row>
    <row r="154" spans="1:5" ht="26.4" x14ac:dyDescent="0.25">
      <c r="A154" s="10" t="s">
        <v>140</v>
      </c>
      <c r="B154" s="17" t="s">
        <v>232</v>
      </c>
      <c r="C154" s="12">
        <v>1500</v>
      </c>
      <c r="D154" s="12">
        <v>1396</v>
      </c>
      <c r="E154" s="20">
        <f t="shared" si="3"/>
        <v>93.066666666666663</v>
      </c>
    </row>
    <row r="155" spans="1:5" ht="66" x14ac:dyDescent="0.25">
      <c r="A155" s="10" t="s">
        <v>191</v>
      </c>
      <c r="B155" s="11" t="s">
        <v>192</v>
      </c>
      <c r="C155" s="12">
        <v>21500</v>
      </c>
      <c r="D155" s="12">
        <v>20028</v>
      </c>
      <c r="E155" s="20">
        <f t="shared" si="3"/>
        <v>93.153488372093022</v>
      </c>
    </row>
    <row r="156" spans="1:5" ht="52.8" x14ac:dyDescent="0.25">
      <c r="A156" s="10" t="s">
        <v>233</v>
      </c>
      <c r="B156" s="11" t="s">
        <v>234</v>
      </c>
      <c r="C156" s="12">
        <v>8004</v>
      </c>
      <c r="D156" s="12">
        <v>7101</v>
      </c>
      <c r="E156" s="20">
        <f t="shared" si="3"/>
        <v>88.718140929535224</v>
      </c>
    </row>
    <row r="157" spans="1:5" ht="26.4" x14ac:dyDescent="0.25">
      <c r="A157" s="10" t="s">
        <v>294</v>
      </c>
      <c r="B157" s="17" t="s">
        <v>296</v>
      </c>
      <c r="C157" s="12">
        <v>13613</v>
      </c>
      <c r="D157" s="12">
        <v>12144</v>
      </c>
      <c r="E157" s="20">
        <f t="shared" si="3"/>
        <v>89.208844486887529</v>
      </c>
    </row>
    <row r="158" spans="1:5" ht="39.6" x14ac:dyDescent="0.25">
      <c r="A158" s="10" t="s">
        <v>295</v>
      </c>
      <c r="B158" s="17" t="s">
        <v>297</v>
      </c>
      <c r="C158" s="12">
        <v>58375</v>
      </c>
      <c r="D158" s="12">
        <v>56110</v>
      </c>
      <c r="E158" s="20">
        <f t="shared" si="3"/>
        <v>96.119914346895072</v>
      </c>
    </row>
    <row r="159" spans="1:5" s="4" customFormat="1" hidden="1" x14ac:dyDescent="0.25">
      <c r="A159" s="7" t="s">
        <v>98</v>
      </c>
      <c r="B159" s="9" t="s">
        <v>84</v>
      </c>
      <c r="C159" s="8">
        <f>C160</f>
        <v>0</v>
      </c>
      <c r="D159" s="8">
        <f>D160</f>
        <v>0</v>
      </c>
      <c r="E159" s="19" t="e">
        <f t="shared" si="3"/>
        <v>#DIV/0!</v>
      </c>
    </row>
    <row r="160" spans="1:5" hidden="1" x14ac:dyDescent="0.25">
      <c r="A160" s="10" t="s">
        <v>90</v>
      </c>
      <c r="B160" s="11" t="s">
        <v>85</v>
      </c>
      <c r="C160" s="12"/>
      <c r="D160" s="12"/>
      <c r="E160" s="19" t="e">
        <f t="shared" si="3"/>
        <v>#DIV/0!</v>
      </c>
    </row>
    <row r="161" spans="1:5" ht="52.8" x14ac:dyDescent="0.25">
      <c r="A161" s="7" t="s">
        <v>169</v>
      </c>
      <c r="B161" s="9" t="s">
        <v>171</v>
      </c>
      <c r="C161" s="8"/>
      <c r="D161" s="8">
        <v>11094</v>
      </c>
      <c r="E161" s="19"/>
    </row>
    <row r="162" spans="1:5" ht="26.4" x14ac:dyDescent="0.25">
      <c r="A162" s="7" t="s">
        <v>170</v>
      </c>
      <c r="B162" s="9" t="s">
        <v>172</v>
      </c>
      <c r="C162" s="8"/>
      <c r="D162" s="8">
        <v>-47388</v>
      </c>
      <c r="E162" s="19"/>
    </row>
    <row r="163" spans="1:5" s="4" customFormat="1" x14ac:dyDescent="0.25">
      <c r="A163" s="7"/>
      <c r="B163" s="6" t="s">
        <v>86</v>
      </c>
      <c r="C163" s="8">
        <f>C39+C78+C79</f>
        <v>13439027</v>
      </c>
      <c r="D163" s="8">
        <f>D39+D78+D79</f>
        <v>12989231</v>
      </c>
      <c r="E163" s="19">
        <f t="shared" si="3"/>
        <v>96.653061267009875</v>
      </c>
    </row>
    <row r="164" spans="1:5" x14ac:dyDescent="0.25">
      <c r="A164" s="2"/>
      <c r="B164" s="3"/>
    </row>
    <row r="165" spans="1:5" x14ac:dyDescent="0.25">
      <c r="A165" s="2"/>
      <c r="B165" s="3"/>
    </row>
    <row r="166" spans="1:5" x14ac:dyDescent="0.25">
      <c r="A166" s="2"/>
      <c r="B166" s="3"/>
    </row>
    <row r="167" spans="1:5" x14ac:dyDescent="0.25">
      <c r="A167" s="2"/>
      <c r="B167" s="3"/>
    </row>
    <row r="168" spans="1:5" x14ac:dyDescent="0.25">
      <c r="A168" s="2"/>
      <c r="B168" s="3"/>
    </row>
    <row r="169" spans="1:5" x14ac:dyDescent="0.25">
      <c r="A169" s="2"/>
      <c r="B169" s="3"/>
    </row>
    <row r="170" spans="1:5" x14ac:dyDescent="0.25">
      <c r="A170" s="2"/>
      <c r="B170" s="3"/>
    </row>
    <row r="171" spans="1:5" x14ac:dyDescent="0.25">
      <c r="A171" s="2"/>
      <c r="B171" s="3"/>
    </row>
    <row r="172" spans="1:5" x14ac:dyDescent="0.25">
      <c r="A172" s="2"/>
      <c r="B172" s="3"/>
    </row>
    <row r="173" spans="1:5" x14ac:dyDescent="0.25">
      <c r="A173" s="2"/>
      <c r="B173" s="3"/>
    </row>
  </sheetData>
  <mergeCells count="9">
    <mergeCell ref="A8:E8"/>
    <mergeCell ref="A10:E10"/>
    <mergeCell ref="A9:E9"/>
    <mergeCell ref="B1:C1"/>
    <mergeCell ref="B2:C2"/>
    <mergeCell ref="B3:C3"/>
    <mergeCell ref="B4:C4"/>
    <mergeCell ref="B5:C5"/>
    <mergeCell ref="D5:E5"/>
  </mergeCells>
  <pageMargins left="0.82677165354330717" right="0.39370078740157483" top="0.39370078740157483" bottom="0.39370078740157483" header="0.31496062992125984" footer="0.31496062992125984"/>
  <pageSetup paperSize="9" scale="74" fitToHeight="6" orientation="portrait" r:id="rId1"/>
  <headerFooter scaleWithDoc="0" alignWithMargins="0"/>
  <rowBreaks count="1" manualBreakCount="1">
    <brk id="1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2025-04-10T12:40:12Z</dcterms:modified>
</cp:coreProperties>
</file>