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7" windowHeight="12648"/>
  </bookViews>
  <sheets>
    <sheet name="Лист1" sheetId="1" r:id="rId1"/>
  </sheets>
  <definedNames>
    <definedName name="_xlnm.Print_Titles" localSheetId="0">Лист1!$12:$12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C68" i="1"/>
  <c r="C67" i="1" s="1"/>
  <c r="D67" i="1"/>
  <c r="D70" i="1" l="1"/>
  <c r="C70" i="1"/>
  <c r="C52" i="1" l="1"/>
  <c r="D111" i="1" l="1"/>
  <c r="C111" i="1"/>
  <c r="D80" i="1" l="1"/>
  <c r="C80" i="1" l="1"/>
  <c r="D62" i="1"/>
  <c r="C62" i="1"/>
  <c r="D32" i="1" l="1"/>
  <c r="D30" i="1" s="1"/>
  <c r="C32" i="1"/>
  <c r="C30" i="1" s="1"/>
  <c r="C14" i="1"/>
  <c r="C49" i="1"/>
  <c r="D52" i="1"/>
  <c r="D49" i="1"/>
  <c r="D60" i="1"/>
  <c r="C60" i="1"/>
  <c r="D41" i="1"/>
  <c r="C41" i="1"/>
  <c r="D115" i="1"/>
  <c r="D78" i="1"/>
  <c r="D73" i="1"/>
  <c r="D56" i="1"/>
  <c r="D55" i="1" s="1"/>
  <c r="D46" i="1"/>
  <c r="D35" i="1"/>
  <c r="D23" i="1"/>
  <c r="D22" i="1" s="1"/>
  <c r="D17" i="1"/>
  <c r="D14" i="1"/>
  <c r="C115" i="1"/>
  <c r="C78" i="1"/>
  <c r="C73" i="1"/>
  <c r="C56" i="1"/>
  <c r="C55" i="1" s="1"/>
  <c r="C46" i="1"/>
  <c r="C35" i="1"/>
  <c r="C23" i="1"/>
  <c r="C22" i="1" s="1"/>
  <c r="C17" i="1"/>
  <c r="C97" i="1" l="1"/>
  <c r="C77" i="1" s="1"/>
  <c r="C76" i="1" s="1"/>
  <c r="D38" i="1"/>
  <c r="D48" i="1"/>
  <c r="D39" i="1" s="1"/>
  <c r="D75" i="1" s="1"/>
  <c r="C48" i="1"/>
  <c r="C39" i="1" s="1"/>
  <c r="C75" i="1" s="1"/>
  <c r="D97" i="1"/>
  <c r="D77" i="1" s="1"/>
  <c r="D76" i="1" s="1"/>
  <c r="C38" i="1"/>
  <c r="D13" i="1" l="1"/>
  <c r="D117" i="1"/>
  <c r="C13" i="1"/>
  <c r="C117" i="1"/>
</calcChain>
</file>

<file path=xl/sharedStrings.xml><?xml version="1.0" encoding="utf-8"?>
<sst xmlns="http://schemas.openxmlformats.org/spreadsheetml/2006/main" count="218" uniqueCount="212">
  <si>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</si>
  <si>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</si>
  <si>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</si>
  <si>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</si>
  <si>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</si>
  <si>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</si>
  <si>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</si>
  <si>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</si>
  <si>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</si>
  <si>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</si>
  <si>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</si>
  <si>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</si>
  <si>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</si>
  <si>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</si>
  <si>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</si>
  <si>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</si>
  <si>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</si>
  <si>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</si>
  <si>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</si>
  <si>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</si>
  <si>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</si>
  <si>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</si>
  <si>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</si>
  <si>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</si>
  <si>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</si>
  <si>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</si>
  <si>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</si>
  <si>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</si>
  <si>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</si>
  <si>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</si>
  <si>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</si>
  <si>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</si>
  <si>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</si>
  <si>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</si>
  <si>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</si>
  <si>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</si>
  <si>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</si>
  <si>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</si>
  <si>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</si>
  <si>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</si>
  <si>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</si>
  <si>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</si>
  <si>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</si>
  <si>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</si>
  <si>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</si>
  <si>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</si>
  <si>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</si>
  <si>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</si>
  <si>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</si>
  <si>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</si>
  <si>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</si>
  <si>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</si>
  <si>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</si>
  <si>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</si>
  <si>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</si>
  <si>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</si>
  <si>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</si>
  <si>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</si>
  <si>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</si>
  <si>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</si>
  <si>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</si>
  <si>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</si>
  <si>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</si>
  <si>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</si>
  <si>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</si>
  <si>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</si>
  <si>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</si>
  <si>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</si>
  <si>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</si>
  <si>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</si>
  <si>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</si>
  <si>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</si>
  <si>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</si>
  <si>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</si>
  <si>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</si>
  <si>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</si>
  <si>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</si>
  <si>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</si>
  <si>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</si>
  <si>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</si>
  <si>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</si>
  <si>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</si>
  <si>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</si>
  <si>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</si>
  <si>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</si>
  <si>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</si>
  <si>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</si>
  <si>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</si>
  <si>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</si>
  <si>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</si>
  <si>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</si>
  <si>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</si>
  <si>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</si>
  <si>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</si>
  <si>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</si>
  <si>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</si>
  <si>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</si>
  <si>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</si>
  <si>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</si>
  <si>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</si>
  <si>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</si>
  <si>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</si>
  <si>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</si>
  <si>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</si>
  <si>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</si>
  <si>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</si>
  <si>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</si>
  <si>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</si>
  <si>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</si>
  <si>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</si>
  <si>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</si>
  <si>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</si>
  <si>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</si>
  <si>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</si>
  <si>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</si>
  <si>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</si>
  <si>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</si>
  <si>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</si>
  <si>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</si>
  <si>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</si>
  <si>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</si>
  <si>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</si>
  <si>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</si>
  <si>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</si>
  <si>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</si>
  <si>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</si>
  <si>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</si>
  <si>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</si>
  <si>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</si>
  <si>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</si>
  <si>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реализацию мероприятий по обеспечению жильем молодых семей</t>
  </si>
  <si>
    <t>На мероприятия по организации отдыха детей в каникулярное время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</si>
  <si>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</si>
  <si>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</si>
  <si>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</si>
  <si>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</si>
  <si>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</si>
  <si>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00020225304040000150</t>
  </si>
  <si>
    <t>00020225497040000150</t>
  </si>
  <si>
    <t>00020229999046219150</t>
  </si>
  <si>
    <t>00020229999046227150</t>
  </si>
  <si>
    <t>00020229999046233150</t>
  </si>
  <si>
    <t>00020225519040000150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</si>
  <si>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</si>
  <si>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</si>
  <si>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</si>
  <si>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</si>
  <si>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</si>
  <si>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</si>
  <si>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</si>
  <si>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</si>
  <si>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</si>
  <si>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00020239999046201150</t>
  </si>
  <si>
    <t>00020239999046202150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</si>
  <si>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</si>
  <si>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</si>
  <si>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</si>
  <si>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</si>
  <si>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</si>
  <si>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</si>
  <si>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</si>
  <si>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</si>
  <si>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</si>
  <si>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</si>
  <si>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</si>
  <si>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</si>
  <si>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</si>
  <si>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</si>
  <si>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</si>
  <si>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</si>
  <si>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</si>
  <si>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</si>
  <si>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</si>
  <si>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</si>
  <si>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</si>
  <si>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00020239999046318150</t>
  </si>
  <si>
    <t>00020239999046319150</t>
  </si>
  <si>
    <t>00020230029040000150</t>
  </si>
  <si>
    <t>Сумма на 2027 год,      тыс.руб.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</si>
  <si>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</si>
  <si>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</si>
  <si>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</si>
  <si>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</si>
  <si>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00011401040040000410</t>
  </si>
  <si>
    <t>Доходы от продажи квартир, находящихся в собственности городских округов</t>
  </si>
  <si>
    <t>00020229999046409150</t>
  </si>
  <si>
    <t>На строительство и реконструкцию объектов водоснабжения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</si>
  <si>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</si>
  <si>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</si>
  <si>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00020229999045555150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</si>
  <si>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</si>
  <si>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00020245050040000150</t>
  </si>
  <si>
    <t>00020229999046028150</t>
  </si>
  <si>
    <t>На изготовление и установку стел</t>
  </si>
  <si>
    <t>от __________ № ____</t>
  </si>
  <si>
    <t>Наро-Фоминского городского округа на плановый период 2027 и 2028 годов</t>
  </si>
  <si>
    <t>Сумма на 2028 год,      тыс.руб.</t>
  </si>
  <si>
    <t>00020225552040000150</t>
  </si>
  <si>
    <t>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</si>
  <si>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</si>
  <si>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00020229999046031150</t>
  </si>
  <si>
    <t>На капитальный ремонт, приобретение, монтаж и ввод в эксплуатацию канализационных коллекторов, канализационных (ливневых) насосных станций</t>
  </si>
  <si>
    <t>00020229999046032150</t>
  </si>
  <si>
    <t>На капитальный ремонт сетей водоснабжения, водоотведения</t>
  </si>
  <si>
    <t>00020229999046403150</t>
  </si>
  <si>
    <t>На строительство (реконструкцию) канализационных коллекторов, канализационных насосных станций</t>
  </si>
  <si>
    <t xml:space="preserve">На финансовое обеспечение государственных гарантий реализации прав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</si>
  <si>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</si>
  <si>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</t>
  </si>
  <si>
    <t>00020229999046103150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</si>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</sst>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tabSelected="1" topLeftCell="A39" zoomScale="120" zoomScaleNormal="120" workbookViewId="0">
      <selection activeCell="D70" sqref="D70"/>
    </sheetView>
  </sheetViews>
  <sheetFormatPr defaultColWidth="8.875" defaultRowHeight="13.6" x14ac:dyDescent="0.25"/>
  <cols>
    <col min="1" max="1" width="20.375" style="1" customWidth="1"/>
    <col min="2" max="2" width="54.125" style="1" customWidth="1"/>
    <col min="3" max="3" width="10.5" style="1" customWidth="1"/>
    <col min="4" max="4" width="10.375" style="1" customWidth="1"/>
    <col min="5" max="16384" width="8.875" style="1"/>
  </cols>
  <sheetData>
    <row r="1" spans="1:4" x14ac:dyDescent="0.25">
      <c r="B1" s="21" t="s">
        <v>112</v>
      </c>
      <c r="C1" s="21"/>
      <c r="D1" s="21"/>
    </row>
    <row r="2" spans="1:4" x14ac:dyDescent="0.25">
      <c r="B2" s="21" t="s">
        <v>97</v>
      </c>
      <c r="C2" s="21"/>
      <c r="D2" s="21"/>
    </row>
    <row r="3" spans="1:4" x14ac:dyDescent="0.25">
      <c r="B3" s="21" t="s">
        <v>98</v>
      </c>
      <c r="C3" s="21"/>
      <c r="D3" s="21"/>
    </row>
    <row r="4" spans="1:4" x14ac:dyDescent="0.25">
      <c r="B4" s="21" t="s">
        <v>99</v>
      </c>
      <c r="C4" s="21"/>
      <c r="D4" s="21"/>
    </row>
    <row r="5" spans="1:4" x14ac:dyDescent="0.25">
      <c r="B5" s="21" t="s">
        <v>194</v>
      </c>
      <c r="C5" s="21"/>
      <c r="D5" s="21"/>
    </row>
    <row r="6" spans="1:4" x14ac:dyDescent="0.25">
      <c r="B6" s="17"/>
      <c r="C6" s="17"/>
      <c r="D6" s="17"/>
    </row>
    <row r="7" spans="1:4" x14ac:dyDescent="0.25">
      <c r="B7" s="19"/>
      <c r="C7" s="19"/>
      <c r="D7" s="19"/>
    </row>
    <row r="9" spans="1:4" x14ac:dyDescent="0.25">
      <c r="A9" s="20" t="s">
        <v>100</v>
      </c>
      <c r="B9" s="20"/>
      <c r="C9" s="20"/>
      <c r="D9" s="20"/>
    </row>
    <row r="10" spans="1:4" x14ac:dyDescent="0.25">
      <c r="A10" s="20" t="s">
        <v>195</v>
      </c>
      <c r="B10" s="20"/>
      <c r="C10" s="20"/>
      <c r="D10" s="20"/>
    </row>
    <row r="12" spans="1:4" ht="38.75" x14ac:dyDescent="0.25">
      <c r="A12" s="6" t="s">
        <v>0</v>
      </c>
      <c r="B12" s="6" t="s">
        <v>2</v>
      </c>
      <c r="C12" s="6" t="s">
        <v>178</v>
      </c>
      <c r="D12" s="6" t="s">
        <v>196</v>
      </c>
    </row>
    <row r="13" spans="1:4" s="4" customFormat="1" ht="12.9" x14ac:dyDescent="0.2">
      <c r="A13" s="7" t="s">
        <v>1</v>
      </c>
      <c r="B13" s="6" t="s">
        <v>102</v>
      </c>
      <c r="C13" s="15">
        <f>C38+C75</f>
        <v>7301712</v>
      </c>
      <c r="D13" s="15">
        <f>D38+D75</f>
        <v>7606824</v>
      </c>
    </row>
    <row r="14" spans="1:4" s="4" customFormat="1" ht="12.9" x14ac:dyDescent="0.2">
      <c r="A14" s="7" t="s">
        <v>3</v>
      </c>
      <c r="B14" s="8" t="s">
        <v>103</v>
      </c>
      <c r="C14" s="15">
        <f>C15+C16</f>
        <v>3513653</v>
      </c>
      <c r="D14" s="15">
        <f>D15+D16</f>
        <v>3408825</v>
      </c>
    </row>
    <row r="15" spans="1:4" ht="27.2" x14ac:dyDescent="0.25">
      <c r="A15" s="9" t="s">
        <v>4</v>
      </c>
      <c r="B15" s="10" t="s">
        <v>53</v>
      </c>
      <c r="C15" s="16">
        <v>1787611</v>
      </c>
      <c r="D15" s="16">
        <v>1984300</v>
      </c>
    </row>
    <row r="16" spans="1:4" ht="27.2" x14ac:dyDescent="0.25">
      <c r="A16" s="9" t="s">
        <v>4</v>
      </c>
      <c r="B16" s="10" t="s">
        <v>5</v>
      </c>
      <c r="C16" s="16">
        <v>1726042</v>
      </c>
      <c r="D16" s="16">
        <v>1424525</v>
      </c>
    </row>
    <row r="17" spans="1:4" s="4" customFormat="1" ht="25.85" x14ac:dyDescent="0.2">
      <c r="A17" s="7" t="s">
        <v>6</v>
      </c>
      <c r="B17" s="8" t="s">
        <v>104</v>
      </c>
      <c r="C17" s="15">
        <f>SUM(C18:C21)</f>
        <v>131216</v>
      </c>
      <c r="D17" s="15">
        <f>SUM(D18:D21)</f>
        <v>136727</v>
      </c>
    </row>
    <row r="18" spans="1:4" ht="67.95" x14ac:dyDescent="0.25">
      <c r="A18" s="13" t="s">
        <v>8</v>
      </c>
      <c r="B18" s="10" t="s">
        <v>7</v>
      </c>
      <c r="C18" s="16">
        <v>68576</v>
      </c>
      <c r="D18" s="16">
        <v>71344</v>
      </c>
    </row>
    <row r="19" spans="1:4" ht="81.55" x14ac:dyDescent="0.25">
      <c r="A19" s="13" t="s">
        <v>13</v>
      </c>
      <c r="B19" s="10" t="s">
        <v>9</v>
      </c>
      <c r="C19" s="16">
        <v>334</v>
      </c>
      <c r="D19" s="16">
        <v>347</v>
      </c>
    </row>
    <row r="20" spans="1:4" ht="67.95" x14ac:dyDescent="0.25">
      <c r="A20" s="13" t="s">
        <v>14</v>
      </c>
      <c r="B20" s="10" t="s">
        <v>10</v>
      </c>
      <c r="C20" s="16">
        <v>66328</v>
      </c>
      <c r="D20" s="16">
        <v>69056</v>
      </c>
    </row>
    <row r="21" spans="1:4" ht="67.95" x14ac:dyDescent="0.25">
      <c r="A21" s="13" t="s">
        <v>15</v>
      </c>
      <c r="B21" s="10" t="s">
        <v>11</v>
      </c>
      <c r="C21" s="16">
        <v>-4022</v>
      </c>
      <c r="D21" s="16">
        <v>-4020</v>
      </c>
    </row>
    <row r="22" spans="1:4" s="4" customFormat="1" ht="12.9" x14ac:dyDescent="0.2">
      <c r="A22" s="7" t="s">
        <v>22</v>
      </c>
      <c r="B22" s="8" t="s">
        <v>12</v>
      </c>
      <c r="C22" s="15">
        <f>C23+C26+C27+C28+C29</f>
        <v>1566962</v>
      </c>
      <c r="D22" s="15">
        <f>D23+D26+D27+D28+D29</f>
        <v>1940427</v>
      </c>
    </row>
    <row r="23" spans="1:4" ht="40.75" x14ac:dyDescent="0.25">
      <c r="A23" s="9" t="s">
        <v>23</v>
      </c>
      <c r="B23" s="10" t="s">
        <v>16</v>
      </c>
      <c r="C23" s="16">
        <f>C24+C25</f>
        <v>1470236</v>
      </c>
      <c r="D23" s="16">
        <f>D24+D25</f>
        <v>1822617</v>
      </c>
    </row>
    <row r="24" spans="1:4" ht="27.2" x14ac:dyDescent="0.25">
      <c r="A24" s="9" t="s">
        <v>24</v>
      </c>
      <c r="B24" s="10" t="s">
        <v>17</v>
      </c>
      <c r="C24" s="16">
        <v>1161486</v>
      </c>
      <c r="D24" s="16">
        <v>1439867</v>
      </c>
    </row>
    <row r="25" spans="1:4" ht="55.9" customHeight="1" x14ac:dyDescent="0.25">
      <c r="A25" s="9" t="s">
        <v>25</v>
      </c>
      <c r="B25" s="10" t="s">
        <v>105</v>
      </c>
      <c r="C25" s="16">
        <v>308750</v>
      </c>
      <c r="D25" s="16">
        <v>382750</v>
      </c>
    </row>
    <row r="26" spans="1:4" ht="13.25" hidden="1" customHeight="1" x14ac:dyDescent="0.25">
      <c r="A26" s="9" t="s">
        <v>26</v>
      </c>
      <c r="B26" s="10" t="s">
        <v>18</v>
      </c>
      <c r="C26" s="16"/>
      <c r="D26" s="16"/>
    </row>
    <row r="27" spans="1:4" x14ac:dyDescent="0.25">
      <c r="A27" s="9" t="s">
        <v>27</v>
      </c>
      <c r="B27" s="10" t="s">
        <v>19</v>
      </c>
      <c r="C27" s="16">
        <v>7500</v>
      </c>
      <c r="D27" s="16">
        <v>15833</v>
      </c>
    </row>
    <row r="28" spans="1:4" ht="27.2" x14ac:dyDescent="0.25">
      <c r="A28" s="9" t="s">
        <v>28</v>
      </c>
      <c r="B28" s="10" t="s">
        <v>20</v>
      </c>
      <c r="C28" s="16">
        <v>85681</v>
      </c>
      <c r="D28" s="16">
        <v>98088</v>
      </c>
    </row>
    <row r="29" spans="1:4" ht="40.75" x14ac:dyDescent="0.25">
      <c r="A29" s="9" t="s">
        <v>164</v>
      </c>
      <c r="B29" s="10" t="s">
        <v>165</v>
      </c>
      <c r="C29" s="16">
        <v>3545</v>
      </c>
      <c r="D29" s="16">
        <v>3889</v>
      </c>
    </row>
    <row r="30" spans="1:4" s="4" customFormat="1" ht="12.9" x14ac:dyDescent="0.2">
      <c r="A30" s="7" t="s">
        <v>113</v>
      </c>
      <c r="B30" s="8" t="s">
        <v>21</v>
      </c>
      <c r="C30" s="15">
        <f>SUM(C31:C32)</f>
        <v>1361753</v>
      </c>
      <c r="D30" s="15">
        <f>SUM(D31:D32)</f>
        <v>1381354</v>
      </c>
    </row>
    <row r="31" spans="1:4" ht="40.75" x14ac:dyDescent="0.25">
      <c r="A31" s="9" t="s">
        <v>32</v>
      </c>
      <c r="B31" s="10" t="s">
        <v>29</v>
      </c>
      <c r="C31" s="16">
        <v>470367</v>
      </c>
      <c r="D31" s="16">
        <v>489968</v>
      </c>
    </row>
    <row r="32" spans="1:4" x14ac:dyDescent="0.25">
      <c r="A32" s="7" t="s">
        <v>154</v>
      </c>
      <c r="B32" s="8" t="s">
        <v>115</v>
      </c>
      <c r="C32" s="15">
        <f>C33+C34</f>
        <v>891386</v>
      </c>
      <c r="D32" s="15">
        <f>D33+D34</f>
        <v>891386</v>
      </c>
    </row>
    <row r="33" spans="1:4" ht="27.2" x14ac:dyDescent="0.25">
      <c r="A33" s="9" t="s">
        <v>33</v>
      </c>
      <c r="B33" s="10" t="s">
        <v>30</v>
      </c>
      <c r="C33" s="16">
        <v>525118</v>
      </c>
      <c r="D33" s="16">
        <v>525118</v>
      </c>
    </row>
    <row r="34" spans="1:4" ht="27.2" x14ac:dyDescent="0.25">
      <c r="A34" s="9" t="s">
        <v>34</v>
      </c>
      <c r="B34" s="10" t="s">
        <v>31</v>
      </c>
      <c r="C34" s="16">
        <v>366268</v>
      </c>
      <c r="D34" s="16">
        <v>366268</v>
      </c>
    </row>
    <row r="35" spans="1:4" s="4" customFormat="1" ht="12.9" x14ac:dyDescent="0.2">
      <c r="A35" s="7" t="s">
        <v>38</v>
      </c>
      <c r="B35" s="8" t="s">
        <v>35</v>
      </c>
      <c r="C35" s="15">
        <f>SUM(C36:C37)</f>
        <v>119524</v>
      </c>
      <c r="D35" s="15">
        <f>SUM(D36:D37)</f>
        <v>125756</v>
      </c>
    </row>
    <row r="36" spans="1:4" ht="40.75" x14ac:dyDescent="0.25">
      <c r="A36" s="9" t="s">
        <v>39</v>
      </c>
      <c r="B36" s="10" t="s">
        <v>114</v>
      </c>
      <c r="C36" s="16">
        <v>119374</v>
      </c>
      <c r="D36" s="16">
        <v>125581</v>
      </c>
    </row>
    <row r="37" spans="1:4" ht="27.2" x14ac:dyDescent="0.25">
      <c r="A37" s="9" t="s">
        <v>40</v>
      </c>
      <c r="B37" s="10" t="s">
        <v>36</v>
      </c>
      <c r="C37" s="16">
        <v>150</v>
      </c>
      <c r="D37" s="16">
        <v>175</v>
      </c>
    </row>
    <row r="38" spans="1:4" s="4" customFormat="1" ht="12.9" x14ac:dyDescent="0.2">
      <c r="A38" s="7"/>
      <c r="B38" s="8" t="s">
        <v>37</v>
      </c>
      <c r="C38" s="15">
        <f>C14+C17+C22+C30+C35</f>
        <v>6693108</v>
      </c>
      <c r="D38" s="15">
        <f>D14+D17+D22+D30+D35</f>
        <v>6993089</v>
      </c>
    </row>
    <row r="39" spans="1:4" s="4" customFormat="1" ht="25.85" x14ac:dyDescent="0.2">
      <c r="A39" s="7" t="s">
        <v>46</v>
      </c>
      <c r="B39" s="8" t="s">
        <v>41</v>
      </c>
      <c r="C39" s="15">
        <f>C40+C41+C46+C48</f>
        <v>489292</v>
      </c>
      <c r="D39" s="15">
        <f>D40+D41+D46+D48</f>
        <v>495028</v>
      </c>
    </row>
    <row r="40" spans="1:4" s="4" customFormat="1" ht="52.15" customHeight="1" x14ac:dyDescent="0.2">
      <c r="A40" s="7" t="s">
        <v>47</v>
      </c>
      <c r="B40" s="8" t="s">
        <v>42</v>
      </c>
      <c r="C40" s="15">
        <v>1000</v>
      </c>
      <c r="D40" s="15">
        <v>1000</v>
      </c>
    </row>
    <row r="41" spans="1:4" s="4" customFormat="1" ht="77.45" x14ac:dyDescent="0.2">
      <c r="A41" s="7" t="s">
        <v>48</v>
      </c>
      <c r="B41" s="8" t="s">
        <v>43</v>
      </c>
      <c r="C41" s="15">
        <f>C42+C44+C43+C45</f>
        <v>432094</v>
      </c>
      <c r="D41" s="15">
        <f>D42+D44+D43+D45</f>
        <v>437270</v>
      </c>
    </row>
    <row r="42" spans="1:4" ht="67.95" x14ac:dyDescent="0.25">
      <c r="A42" s="9" t="s">
        <v>49</v>
      </c>
      <c r="B42" s="10" t="s">
        <v>44</v>
      </c>
      <c r="C42" s="16">
        <v>348450</v>
      </c>
      <c r="D42" s="16">
        <v>352928</v>
      </c>
    </row>
    <row r="43" spans="1:4" ht="67.95" x14ac:dyDescent="0.25">
      <c r="A43" s="9" t="s">
        <v>116</v>
      </c>
      <c r="B43" s="10" t="s">
        <v>136</v>
      </c>
      <c r="C43" s="16">
        <v>65999</v>
      </c>
      <c r="D43" s="16">
        <v>65999</v>
      </c>
    </row>
    <row r="44" spans="1:4" ht="27.2" x14ac:dyDescent="0.25">
      <c r="A44" s="9" t="s">
        <v>50</v>
      </c>
      <c r="B44" s="10" t="s">
        <v>45</v>
      </c>
      <c r="C44" s="16">
        <v>17445</v>
      </c>
      <c r="D44" s="16">
        <v>18143</v>
      </c>
    </row>
    <row r="45" spans="1:4" ht="95.1" x14ac:dyDescent="0.25">
      <c r="A45" s="9" t="s">
        <v>117</v>
      </c>
      <c r="B45" s="10" t="s">
        <v>118</v>
      </c>
      <c r="C45" s="16">
        <v>200</v>
      </c>
      <c r="D45" s="16">
        <v>200</v>
      </c>
    </row>
    <row r="46" spans="1:4" s="4" customFormat="1" ht="25.85" hidden="1" x14ac:dyDescent="0.2">
      <c r="A46" s="7" t="s">
        <v>54</v>
      </c>
      <c r="B46" s="8" t="s">
        <v>51</v>
      </c>
      <c r="C46" s="15">
        <f>C47</f>
        <v>0</v>
      </c>
      <c r="D46" s="15">
        <f>D47</f>
        <v>0</v>
      </c>
    </row>
    <row r="47" spans="1:4" ht="40.75" hidden="1" x14ac:dyDescent="0.25">
      <c r="A47" s="9" t="s">
        <v>55</v>
      </c>
      <c r="B47" s="10" t="s">
        <v>52</v>
      </c>
      <c r="C47" s="16"/>
      <c r="D47" s="16"/>
    </row>
    <row r="48" spans="1:4" s="4" customFormat="1" ht="82.2" customHeight="1" x14ac:dyDescent="0.2">
      <c r="A48" s="7" t="s">
        <v>56</v>
      </c>
      <c r="B48" s="8" t="s">
        <v>57</v>
      </c>
      <c r="C48" s="15">
        <f>C49+C52</f>
        <v>56198</v>
      </c>
      <c r="D48" s="15">
        <f>D49+D52</f>
        <v>56758</v>
      </c>
    </row>
    <row r="49" spans="1:4" ht="67.95" x14ac:dyDescent="0.25">
      <c r="A49" s="9" t="s">
        <v>58</v>
      </c>
      <c r="B49" s="10" t="s">
        <v>59</v>
      </c>
      <c r="C49" s="16">
        <f>C50+C51</f>
        <v>48000</v>
      </c>
      <c r="D49" s="16">
        <f>D50+D51</f>
        <v>48000</v>
      </c>
    </row>
    <row r="50" spans="1:4" s="5" customFormat="1" x14ac:dyDescent="0.25">
      <c r="A50" s="11" t="s">
        <v>58</v>
      </c>
      <c r="B50" s="12" t="s">
        <v>111</v>
      </c>
      <c r="C50" s="16">
        <v>45000</v>
      </c>
      <c r="D50" s="16">
        <v>45000</v>
      </c>
    </row>
    <row r="51" spans="1:4" s="5" customFormat="1" x14ac:dyDescent="0.25">
      <c r="A51" s="11" t="s">
        <v>58</v>
      </c>
      <c r="B51" s="12" t="s">
        <v>119</v>
      </c>
      <c r="C51" s="16">
        <v>3000</v>
      </c>
      <c r="D51" s="16">
        <v>3000</v>
      </c>
    </row>
    <row r="52" spans="1:4" s="5" customFormat="1" ht="81.55" x14ac:dyDescent="0.25">
      <c r="A52" s="9" t="s">
        <v>124</v>
      </c>
      <c r="B52" s="10" t="s">
        <v>125</v>
      </c>
      <c r="C52" s="16">
        <f>C53+C54</f>
        <v>8198</v>
      </c>
      <c r="D52" s="16">
        <f>D53+D54</f>
        <v>8758</v>
      </c>
    </row>
    <row r="53" spans="1:4" s="5" customFormat="1" ht="27.2" x14ac:dyDescent="0.25">
      <c r="A53" s="11" t="s">
        <v>124</v>
      </c>
      <c r="B53" s="12" t="s">
        <v>126</v>
      </c>
      <c r="C53" s="16">
        <v>1198</v>
      </c>
      <c r="D53" s="16">
        <v>1258</v>
      </c>
    </row>
    <row r="54" spans="1:4" s="5" customFormat="1" x14ac:dyDescent="0.25">
      <c r="A54" s="11" t="s">
        <v>124</v>
      </c>
      <c r="B54" s="12" t="s">
        <v>60</v>
      </c>
      <c r="C54" s="16">
        <v>7000</v>
      </c>
      <c r="D54" s="16">
        <v>7500</v>
      </c>
    </row>
    <row r="55" spans="1:4" s="4" customFormat="1" ht="12.9" x14ac:dyDescent="0.2">
      <c r="A55" s="7" t="s">
        <v>62</v>
      </c>
      <c r="B55" s="8" t="s">
        <v>61</v>
      </c>
      <c r="C55" s="15">
        <f>C56</f>
        <v>2536</v>
      </c>
      <c r="D55" s="15">
        <f>D56</f>
        <v>2536</v>
      </c>
    </row>
    <row r="56" spans="1:4" x14ac:dyDescent="0.25">
      <c r="A56" s="9" t="s">
        <v>64</v>
      </c>
      <c r="B56" s="10" t="s">
        <v>63</v>
      </c>
      <c r="C56" s="15">
        <f>SUM(C57:C59)</f>
        <v>2536</v>
      </c>
      <c r="D56" s="15">
        <f>SUM(D57:D59)</f>
        <v>2536</v>
      </c>
    </row>
    <row r="57" spans="1:4" ht="27.2" x14ac:dyDescent="0.25">
      <c r="A57" s="9" t="s">
        <v>66</v>
      </c>
      <c r="B57" s="10" t="s">
        <v>65</v>
      </c>
      <c r="C57" s="16">
        <v>560</v>
      </c>
      <c r="D57" s="16">
        <v>560</v>
      </c>
    </row>
    <row r="58" spans="1:4" x14ac:dyDescent="0.25">
      <c r="A58" s="9" t="s">
        <v>67</v>
      </c>
      <c r="B58" s="10" t="s">
        <v>68</v>
      </c>
      <c r="C58" s="16">
        <v>1646</v>
      </c>
      <c r="D58" s="16">
        <v>1646</v>
      </c>
    </row>
    <row r="59" spans="1:4" x14ac:dyDescent="0.25">
      <c r="A59" s="9" t="s">
        <v>69</v>
      </c>
      <c r="B59" s="10" t="s">
        <v>70</v>
      </c>
      <c r="C59" s="16">
        <v>330</v>
      </c>
      <c r="D59" s="16">
        <v>330</v>
      </c>
    </row>
    <row r="60" spans="1:4" ht="25.85" x14ac:dyDescent="0.25">
      <c r="A60" s="7" t="s">
        <v>120</v>
      </c>
      <c r="B60" s="8" t="s">
        <v>121</v>
      </c>
      <c r="C60" s="15">
        <f>C61</f>
        <v>12400</v>
      </c>
      <c r="D60" s="15">
        <f>D61</f>
        <v>12200</v>
      </c>
    </row>
    <row r="61" spans="1:4" ht="27.2" x14ac:dyDescent="0.25">
      <c r="A61" s="9" t="s">
        <v>127</v>
      </c>
      <c r="B61" s="10" t="s">
        <v>128</v>
      </c>
      <c r="C61" s="16">
        <v>12400</v>
      </c>
      <c r="D61" s="16">
        <v>12200</v>
      </c>
    </row>
    <row r="62" spans="1:4" s="4" customFormat="1" ht="26" customHeight="1" x14ac:dyDescent="0.2">
      <c r="A62" s="7" t="s">
        <v>71</v>
      </c>
      <c r="B62" s="8" t="s">
        <v>72</v>
      </c>
      <c r="C62" s="15">
        <f>SUM(C63:C66)</f>
        <v>90405</v>
      </c>
      <c r="D62" s="15">
        <f>SUM(D63:D66)</f>
        <v>90000</v>
      </c>
    </row>
    <row r="63" spans="1:4" s="4" customFormat="1" ht="26" customHeight="1" x14ac:dyDescent="0.2">
      <c r="A63" s="9" t="s">
        <v>183</v>
      </c>
      <c r="B63" s="10" t="s">
        <v>184</v>
      </c>
      <c r="C63" s="16">
        <v>405</v>
      </c>
      <c r="D63" s="16"/>
    </row>
    <row r="64" spans="1:4" ht="81.55" x14ac:dyDescent="0.25">
      <c r="A64" s="9" t="s">
        <v>74</v>
      </c>
      <c r="B64" s="10" t="s">
        <v>73</v>
      </c>
      <c r="C64" s="16">
        <v>20000</v>
      </c>
      <c r="D64" s="16">
        <v>20000</v>
      </c>
    </row>
    <row r="65" spans="1:4" ht="40.75" x14ac:dyDescent="0.25">
      <c r="A65" s="9" t="s">
        <v>75</v>
      </c>
      <c r="B65" s="10" t="s">
        <v>76</v>
      </c>
      <c r="C65" s="16">
        <v>20000</v>
      </c>
      <c r="D65" s="16">
        <v>20000</v>
      </c>
    </row>
    <row r="66" spans="1:4" ht="67.95" x14ac:dyDescent="0.25">
      <c r="A66" s="9" t="s">
        <v>122</v>
      </c>
      <c r="B66" s="10" t="s">
        <v>123</v>
      </c>
      <c r="C66" s="16">
        <v>50000</v>
      </c>
      <c r="D66" s="16">
        <v>50000</v>
      </c>
    </row>
    <row r="67" spans="1:4" s="4" customFormat="1" ht="12.9" x14ac:dyDescent="0.2">
      <c r="A67" s="7" t="s">
        <v>78</v>
      </c>
      <c r="B67" s="8" t="s">
        <v>77</v>
      </c>
      <c r="C67" s="15">
        <f>C72+C68+C71+C70+C69</f>
        <v>13971</v>
      </c>
      <c r="D67" s="15">
        <f>D72+D68+D71+D70+D69</f>
        <v>13971</v>
      </c>
    </row>
    <row r="68" spans="1:4" s="4" customFormat="1" ht="27.2" x14ac:dyDescent="0.2">
      <c r="A68" s="9" t="s">
        <v>158</v>
      </c>
      <c r="B68" s="10" t="s">
        <v>155</v>
      </c>
      <c r="C68" s="16">
        <f>6702-250-5440</f>
        <v>1012</v>
      </c>
      <c r="D68" s="16">
        <f>6702-250-5440</f>
        <v>1012</v>
      </c>
    </row>
    <row r="69" spans="1:4" s="4" customFormat="1" ht="81.55" x14ac:dyDescent="0.2">
      <c r="A69" s="9" t="s">
        <v>211</v>
      </c>
      <c r="B69" s="14" t="s">
        <v>210</v>
      </c>
      <c r="C69" s="16">
        <v>5440</v>
      </c>
      <c r="D69" s="16">
        <v>5440</v>
      </c>
    </row>
    <row r="70" spans="1:4" s="4" customFormat="1" ht="40.75" x14ac:dyDescent="0.2">
      <c r="A70" s="9" t="s">
        <v>172</v>
      </c>
      <c r="B70" s="10" t="s">
        <v>173</v>
      </c>
      <c r="C70" s="16">
        <f>2120+250</f>
        <v>2370</v>
      </c>
      <c r="D70" s="16">
        <f>2120+250</f>
        <v>2370</v>
      </c>
    </row>
    <row r="71" spans="1:4" s="4" customFormat="1" ht="95.1" x14ac:dyDescent="0.2">
      <c r="A71" s="9" t="s">
        <v>159</v>
      </c>
      <c r="B71" s="10" t="s">
        <v>156</v>
      </c>
      <c r="C71" s="16">
        <v>3000</v>
      </c>
      <c r="D71" s="16">
        <v>3000</v>
      </c>
    </row>
    <row r="72" spans="1:4" ht="13.25" customHeight="1" x14ac:dyDescent="0.25">
      <c r="A72" s="9" t="s">
        <v>160</v>
      </c>
      <c r="B72" s="10" t="s">
        <v>157</v>
      </c>
      <c r="C72" s="16">
        <v>2149</v>
      </c>
      <c r="D72" s="16">
        <v>2149</v>
      </c>
    </row>
    <row r="73" spans="1:4" s="4" customFormat="1" ht="12.9" hidden="1" x14ac:dyDescent="0.2">
      <c r="A73" s="7" t="s">
        <v>80</v>
      </c>
      <c r="B73" s="8" t="s">
        <v>79</v>
      </c>
      <c r="C73" s="15">
        <f>C74</f>
        <v>0</v>
      </c>
      <c r="D73" s="15">
        <f>D74</f>
        <v>0</v>
      </c>
    </row>
    <row r="74" spans="1:4" hidden="1" x14ac:dyDescent="0.25">
      <c r="A74" s="9" t="s">
        <v>81</v>
      </c>
      <c r="B74" s="10" t="s">
        <v>82</v>
      </c>
      <c r="C74" s="16"/>
      <c r="D74" s="16"/>
    </row>
    <row r="75" spans="1:4" s="4" customFormat="1" ht="12.9" x14ac:dyDescent="0.2">
      <c r="A75" s="7"/>
      <c r="B75" s="8" t="s">
        <v>83</v>
      </c>
      <c r="C75" s="15">
        <f>C39+C55+C62+C67+C73+C60</f>
        <v>608604</v>
      </c>
      <c r="D75" s="15">
        <f>D39+D55+D62+D67+D73+D60</f>
        <v>613735</v>
      </c>
    </row>
    <row r="76" spans="1:4" s="4" customFormat="1" ht="12.9" x14ac:dyDescent="0.2">
      <c r="A76" s="7" t="s">
        <v>85</v>
      </c>
      <c r="B76" s="8" t="s">
        <v>84</v>
      </c>
      <c r="C76" s="15">
        <f>C77+C115</f>
        <v>7002025</v>
      </c>
      <c r="D76" s="15">
        <f>D77+D115</f>
        <v>6113958</v>
      </c>
    </row>
    <row r="77" spans="1:4" s="4" customFormat="1" ht="25.85" x14ac:dyDescent="0.2">
      <c r="A77" s="7" t="s">
        <v>86</v>
      </c>
      <c r="B77" s="8" t="s">
        <v>87</v>
      </c>
      <c r="C77" s="15">
        <f>C78+C80+C97+C111</f>
        <v>7002025</v>
      </c>
      <c r="D77" s="15">
        <f>D78+D80+D97+D111</f>
        <v>6113958</v>
      </c>
    </row>
    <row r="78" spans="1:4" s="4" customFormat="1" ht="25.85" hidden="1" x14ac:dyDescent="0.2">
      <c r="A78" s="7" t="s">
        <v>88</v>
      </c>
      <c r="B78" s="8" t="s">
        <v>106</v>
      </c>
      <c r="C78" s="15">
        <f>C79</f>
        <v>0</v>
      </c>
      <c r="D78" s="15">
        <f>D79</f>
        <v>0</v>
      </c>
    </row>
    <row r="79" spans="1:4" ht="40.75" hidden="1" x14ac:dyDescent="0.25">
      <c r="A79" s="9" t="s">
        <v>89</v>
      </c>
      <c r="B79" s="10" t="s">
        <v>129</v>
      </c>
      <c r="C79" s="16"/>
      <c r="D79" s="16"/>
    </row>
    <row r="80" spans="1:4" s="4" customFormat="1" ht="25.85" x14ac:dyDescent="0.2">
      <c r="A80" s="7" t="s">
        <v>90</v>
      </c>
      <c r="B80" s="8" t="s">
        <v>107</v>
      </c>
      <c r="C80" s="15">
        <f>SUM(C81:C96)</f>
        <v>3053121</v>
      </c>
      <c r="D80" s="15">
        <f>SUM(D81:D96)</f>
        <v>2164930</v>
      </c>
    </row>
    <row r="81" spans="1:4" ht="81.55" x14ac:dyDescent="0.25">
      <c r="A81" s="13" t="s">
        <v>137</v>
      </c>
      <c r="B81" s="14" t="s">
        <v>190</v>
      </c>
      <c r="C81" s="16">
        <v>189325</v>
      </c>
      <c r="D81" s="16">
        <v>178304</v>
      </c>
    </row>
    <row r="82" spans="1:4" ht="27.2" x14ac:dyDescent="0.25">
      <c r="A82" s="13" t="s">
        <v>138</v>
      </c>
      <c r="B82" s="10" t="s">
        <v>130</v>
      </c>
      <c r="C82" s="16">
        <v>24537</v>
      </c>
      <c r="D82" s="16">
        <v>23633</v>
      </c>
    </row>
    <row r="83" spans="1:4" ht="40.75" x14ac:dyDescent="0.25">
      <c r="A83" s="13" t="s">
        <v>142</v>
      </c>
      <c r="B83" s="14" t="s">
        <v>168</v>
      </c>
      <c r="C83" s="16">
        <v>851</v>
      </c>
      <c r="D83" s="16">
        <v>875</v>
      </c>
    </row>
    <row r="84" spans="1:4" ht="54.35" x14ac:dyDescent="0.25">
      <c r="A84" s="13" t="s">
        <v>142</v>
      </c>
      <c r="B84" s="14" t="s">
        <v>188</v>
      </c>
      <c r="C84" s="16">
        <v>4879</v>
      </c>
      <c r="D84" s="16"/>
    </row>
    <row r="85" spans="1:4" ht="40.75" x14ac:dyDescent="0.25">
      <c r="A85" s="13" t="s">
        <v>197</v>
      </c>
      <c r="B85" s="14" t="s">
        <v>198</v>
      </c>
      <c r="C85" s="16">
        <v>3749</v>
      </c>
      <c r="D85" s="16">
        <v>6509</v>
      </c>
    </row>
    <row r="86" spans="1:4" ht="40.75" x14ac:dyDescent="0.25">
      <c r="A86" s="13" t="s">
        <v>189</v>
      </c>
      <c r="B86" s="14" t="s">
        <v>199</v>
      </c>
      <c r="C86" s="16">
        <v>14775</v>
      </c>
      <c r="D86" s="16">
        <v>219517</v>
      </c>
    </row>
    <row r="87" spans="1:4" x14ac:dyDescent="0.25">
      <c r="A87" s="13" t="s">
        <v>192</v>
      </c>
      <c r="B87" s="10" t="s">
        <v>193</v>
      </c>
      <c r="C87" s="16">
        <v>94855</v>
      </c>
      <c r="D87" s="16"/>
    </row>
    <row r="88" spans="1:4" ht="40.75" x14ac:dyDescent="0.25">
      <c r="A88" s="13" t="s">
        <v>200</v>
      </c>
      <c r="B88" s="14" t="s">
        <v>201</v>
      </c>
      <c r="C88" s="16">
        <v>2567</v>
      </c>
      <c r="D88" s="16">
        <v>2201</v>
      </c>
    </row>
    <row r="89" spans="1:4" x14ac:dyDescent="0.25">
      <c r="A89" s="13" t="s">
        <v>202</v>
      </c>
      <c r="B89" s="14" t="s">
        <v>203</v>
      </c>
      <c r="C89" s="16">
        <v>5802</v>
      </c>
      <c r="D89" s="16">
        <v>6569</v>
      </c>
    </row>
    <row r="90" spans="1:4" ht="40.75" x14ac:dyDescent="0.25">
      <c r="A90" s="13" t="s">
        <v>209</v>
      </c>
      <c r="B90" s="14" t="s">
        <v>171</v>
      </c>
      <c r="C90" s="16"/>
      <c r="D90" s="16">
        <v>416737</v>
      </c>
    </row>
    <row r="91" spans="1:4" ht="27.2" x14ac:dyDescent="0.25">
      <c r="A91" s="13" t="s">
        <v>139</v>
      </c>
      <c r="B91" s="10" t="s">
        <v>131</v>
      </c>
      <c r="C91" s="16">
        <v>8274</v>
      </c>
      <c r="D91" s="16">
        <v>8274</v>
      </c>
    </row>
    <row r="92" spans="1:4" ht="40.75" hidden="1" x14ac:dyDescent="0.25">
      <c r="A92" s="13" t="s">
        <v>140</v>
      </c>
      <c r="B92" s="10" t="s">
        <v>110</v>
      </c>
      <c r="C92" s="16"/>
      <c r="D92" s="16"/>
    </row>
    <row r="93" spans="1:4" ht="108.7" x14ac:dyDescent="0.25">
      <c r="A93" s="13" t="s">
        <v>141</v>
      </c>
      <c r="B93" s="14" t="s">
        <v>166</v>
      </c>
      <c r="C93" s="16">
        <v>23057</v>
      </c>
      <c r="D93" s="16">
        <v>23057</v>
      </c>
    </row>
    <row r="94" spans="1:4" ht="27.2" x14ac:dyDescent="0.25">
      <c r="A94" s="13" t="s">
        <v>162</v>
      </c>
      <c r="B94" s="10" t="s">
        <v>163</v>
      </c>
      <c r="C94" s="16">
        <v>2346495</v>
      </c>
      <c r="D94" s="16">
        <v>1027788</v>
      </c>
    </row>
    <row r="95" spans="1:4" ht="27.2" x14ac:dyDescent="0.25">
      <c r="A95" s="13" t="s">
        <v>204</v>
      </c>
      <c r="B95" s="14" t="s">
        <v>205</v>
      </c>
      <c r="C95" s="16">
        <v>89741</v>
      </c>
      <c r="D95" s="16">
        <v>103995</v>
      </c>
    </row>
    <row r="96" spans="1:4" x14ac:dyDescent="0.25">
      <c r="A96" s="13" t="s">
        <v>185</v>
      </c>
      <c r="B96" s="14" t="s">
        <v>186</v>
      </c>
      <c r="C96" s="16">
        <v>244214</v>
      </c>
      <c r="D96" s="16">
        <v>147471</v>
      </c>
    </row>
    <row r="97" spans="1:4" s="4" customFormat="1" ht="25.85" x14ac:dyDescent="0.2">
      <c r="A97" s="7" t="s">
        <v>91</v>
      </c>
      <c r="B97" s="8" t="s">
        <v>108</v>
      </c>
      <c r="C97" s="15">
        <f>SUM(C98:C110)</f>
        <v>3806959</v>
      </c>
      <c r="D97" s="15">
        <f>SUM(D98:D110)</f>
        <v>3806977</v>
      </c>
    </row>
    <row r="98" spans="1:4" ht="54.35" x14ac:dyDescent="0.25">
      <c r="A98" s="13" t="s">
        <v>145</v>
      </c>
      <c r="B98" s="10" t="s">
        <v>143</v>
      </c>
      <c r="C98" s="16">
        <v>53</v>
      </c>
      <c r="D98" s="16">
        <v>53</v>
      </c>
    </row>
    <row r="99" spans="1:4" ht="40.75" x14ac:dyDescent="0.25">
      <c r="A99" s="13" t="s">
        <v>146</v>
      </c>
      <c r="B99" s="14" t="s">
        <v>144</v>
      </c>
      <c r="C99" s="16">
        <v>5170</v>
      </c>
      <c r="D99" s="16">
        <v>5170</v>
      </c>
    </row>
    <row r="100" spans="1:4" ht="81.55" x14ac:dyDescent="0.25">
      <c r="A100" s="13" t="s">
        <v>147</v>
      </c>
      <c r="B100" s="14" t="s">
        <v>167</v>
      </c>
      <c r="C100" s="16">
        <v>593</v>
      </c>
      <c r="D100" s="16">
        <v>593</v>
      </c>
    </row>
    <row r="101" spans="1:4" ht="40.75" x14ac:dyDescent="0.25">
      <c r="A101" s="13" t="s">
        <v>148</v>
      </c>
      <c r="B101" s="10" t="s">
        <v>161</v>
      </c>
      <c r="C101" s="16">
        <v>84</v>
      </c>
      <c r="D101" s="16">
        <v>84</v>
      </c>
    </row>
    <row r="102" spans="1:4" ht="40.75" x14ac:dyDescent="0.25">
      <c r="A102" s="13" t="s">
        <v>149</v>
      </c>
      <c r="B102" s="10" t="s">
        <v>133</v>
      </c>
      <c r="C102" s="16">
        <v>1314</v>
      </c>
      <c r="D102" s="16">
        <v>1316</v>
      </c>
    </row>
    <row r="103" spans="1:4" ht="54.35" x14ac:dyDescent="0.25">
      <c r="A103" s="13" t="s">
        <v>150</v>
      </c>
      <c r="B103" s="10" t="s">
        <v>134</v>
      </c>
      <c r="C103" s="16">
        <v>3155</v>
      </c>
      <c r="D103" s="16">
        <v>3155</v>
      </c>
    </row>
    <row r="104" spans="1:4" ht="54.35" x14ac:dyDescent="0.25">
      <c r="A104" s="13" t="s">
        <v>169</v>
      </c>
      <c r="B104" s="10" t="s">
        <v>170</v>
      </c>
      <c r="C104" s="16">
        <v>35415</v>
      </c>
      <c r="D104" s="16">
        <v>35415</v>
      </c>
    </row>
    <row r="105" spans="1:4" ht="54.35" x14ac:dyDescent="0.25">
      <c r="A105" s="13" t="s">
        <v>177</v>
      </c>
      <c r="B105" s="10" t="s">
        <v>132</v>
      </c>
      <c r="C105" s="16">
        <v>58082</v>
      </c>
      <c r="D105" s="16">
        <v>58082</v>
      </c>
    </row>
    <row r="106" spans="1:4" ht="40.75" x14ac:dyDescent="0.25">
      <c r="A106" s="13" t="s">
        <v>151</v>
      </c>
      <c r="B106" s="10" t="s">
        <v>135</v>
      </c>
      <c r="C106" s="16">
        <v>89</v>
      </c>
      <c r="D106" s="16">
        <v>105</v>
      </c>
    </row>
    <row r="107" spans="1:4" ht="149.44999999999999" x14ac:dyDescent="0.25">
      <c r="A107" s="13" t="s">
        <v>152</v>
      </c>
      <c r="B107" s="10" t="s">
        <v>206</v>
      </c>
      <c r="C107" s="16">
        <v>3489232</v>
      </c>
      <c r="D107" s="16">
        <v>3489232</v>
      </c>
    </row>
    <row r="108" spans="1:4" ht="135.85" x14ac:dyDescent="0.25">
      <c r="A108" s="13" t="s">
        <v>153</v>
      </c>
      <c r="B108" s="14" t="s">
        <v>207</v>
      </c>
      <c r="C108" s="16">
        <v>187827</v>
      </c>
      <c r="D108" s="16">
        <v>187827</v>
      </c>
    </row>
    <row r="109" spans="1:4" ht="53" customHeight="1" x14ac:dyDescent="0.25">
      <c r="A109" s="13" t="s">
        <v>175</v>
      </c>
      <c r="B109" s="14" t="s">
        <v>208</v>
      </c>
      <c r="C109" s="16">
        <v>13939</v>
      </c>
      <c r="D109" s="16">
        <v>13939</v>
      </c>
    </row>
    <row r="110" spans="1:4" ht="81.55" x14ac:dyDescent="0.25">
      <c r="A110" s="13" t="s">
        <v>176</v>
      </c>
      <c r="B110" s="14" t="s">
        <v>174</v>
      </c>
      <c r="C110" s="16">
        <v>12006</v>
      </c>
      <c r="D110" s="16">
        <v>12006</v>
      </c>
    </row>
    <row r="111" spans="1:4" s="4" customFormat="1" ht="12.9" x14ac:dyDescent="0.2">
      <c r="A111" s="7" t="s">
        <v>92</v>
      </c>
      <c r="B111" s="8" t="s">
        <v>93</v>
      </c>
      <c r="C111" s="15">
        <f>SUM(C112:C114)</f>
        <v>141945</v>
      </c>
      <c r="D111" s="15">
        <f>SUM(D112:D114)</f>
        <v>142051</v>
      </c>
    </row>
    <row r="112" spans="1:4" ht="108.7" x14ac:dyDescent="0.25">
      <c r="A112" s="13" t="s">
        <v>191</v>
      </c>
      <c r="B112" s="14" t="s">
        <v>187</v>
      </c>
      <c r="C112" s="16">
        <v>2031</v>
      </c>
      <c r="D112" s="16">
        <v>2031</v>
      </c>
    </row>
    <row r="113" spans="1:4" s="4" customFormat="1" ht="54.35" x14ac:dyDescent="0.2">
      <c r="A113" s="13" t="s">
        <v>179</v>
      </c>
      <c r="B113" s="14" t="s">
        <v>180</v>
      </c>
      <c r="C113" s="16">
        <v>6485</v>
      </c>
      <c r="D113" s="16">
        <v>6591</v>
      </c>
    </row>
    <row r="114" spans="1:4" s="4" customFormat="1" ht="81.55" x14ac:dyDescent="0.2">
      <c r="A114" s="13" t="s">
        <v>181</v>
      </c>
      <c r="B114" s="14" t="s">
        <v>182</v>
      </c>
      <c r="C114" s="16">
        <v>133429</v>
      </c>
      <c r="D114" s="16">
        <v>133429</v>
      </c>
    </row>
    <row r="115" spans="1:4" s="4" customFormat="1" ht="12.9" hidden="1" x14ac:dyDescent="0.2">
      <c r="A115" s="7" t="s">
        <v>109</v>
      </c>
      <c r="B115" s="8" t="s">
        <v>94</v>
      </c>
      <c r="C115" s="15">
        <f>C116</f>
        <v>0</v>
      </c>
      <c r="D115" s="15">
        <f>D116</f>
        <v>0</v>
      </c>
    </row>
    <row r="116" spans="1:4" ht="27.2" hidden="1" x14ac:dyDescent="0.25">
      <c r="A116" s="9" t="s">
        <v>101</v>
      </c>
      <c r="B116" s="10" t="s">
        <v>95</v>
      </c>
      <c r="C116" s="16"/>
      <c r="D116" s="16"/>
    </row>
    <row r="117" spans="1:4" s="4" customFormat="1" ht="12.9" x14ac:dyDescent="0.2">
      <c r="A117" s="7"/>
      <c r="B117" s="6" t="s">
        <v>96</v>
      </c>
      <c r="C117" s="15">
        <f>C38+C75+C76</f>
        <v>14303737</v>
      </c>
      <c r="D117" s="15">
        <f>D38+D75+D76</f>
        <v>13720782</v>
      </c>
    </row>
    <row r="118" spans="1:4" x14ac:dyDescent="0.25">
      <c r="A118" s="2"/>
      <c r="B118" s="3"/>
      <c r="D118" s="18"/>
    </row>
    <row r="119" spans="1:4" x14ac:dyDescent="0.25">
      <c r="A119" s="2"/>
      <c r="B119" s="3"/>
    </row>
    <row r="120" spans="1:4" x14ac:dyDescent="0.25">
      <c r="A120" s="2"/>
      <c r="B120" s="3"/>
    </row>
    <row r="121" spans="1:4" x14ac:dyDescent="0.25">
      <c r="A121" s="2"/>
      <c r="B121" s="3"/>
    </row>
    <row r="122" spans="1:4" x14ac:dyDescent="0.25">
      <c r="A122" s="2"/>
      <c r="B122" s="3"/>
    </row>
    <row r="123" spans="1:4" x14ac:dyDescent="0.25">
      <c r="A123" s="2"/>
      <c r="B123" s="3"/>
    </row>
    <row r="124" spans="1:4" x14ac:dyDescent="0.25">
      <c r="A124" s="2"/>
      <c r="B124" s="3"/>
    </row>
    <row r="125" spans="1:4" x14ac:dyDescent="0.25">
      <c r="A125" s="2"/>
      <c r="B125" s="3"/>
    </row>
    <row r="126" spans="1:4" x14ac:dyDescent="0.25">
      <c r="A126" s="2"/>
      <c r="B126" s="3"/>
    </row>
    <row r="127" spans="1:4" x14ac:dyDescent="0.25">
      <c r="A127" s="2"/>
      <c r="B127" s="3"/>
    </row>
  </sheetData>
  <mergeCells count="7">
    <mergeCell ref="A9:D9"/>
    <mergeCell ref="A10:D10"/>
    <mergeCell ref="B1:D1"/>
    <mergeCell ref="B2:D2"/>
    <mergeCell ref="B3:D3"/>
    <mergeCell ref="B4:D4"/>
    <mergeCell ref="B5:D5"/>
  </mergeCells>
  <pageMargins left="0.39370078740157483" right="0.19685039370078741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2025-10-23T14:50:37Z</dcterms:modified>
</cp:coreProperties>
</file>