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05" i="1"/>
  <c r="C107" i="1"/>
  <c r="C102" i="1"/>
  <c r="C85" i="1"/>
  <c r="C101" i="1" l="1"/>
  <c r="D124" i="1" l="1"/>
  <c r="C124" i="1"/>
  <c r="C91" i="1"/>
  <c r="D93" i="1" l="1"/>
  <c r="C104" i="1"/>
  <c r="C93" i="1"/>
  <c r="C89" i="1"/>
  <c r="D120" i="1" l="1"/>
  <c r="D119" i="1"/>
  <c r="D89" i="1"/>
  <c r="D83" i="1" s="1"/>
  <c r="D25" i="1"/>
  <c r="D24" i="1"/>
  <c r="D23" i="1"/>
  <c r="D22" i="1"/>
  <c r="D20" i="1"/>
  <c r="C120" i="1" l="1"/>
  <c r="C119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4" i="1"/>
  <c r="D81" i="1"/>
  <c r="D76" i="1"/>
  <c r="D60" i="1"/>
  <c r="D59" i="1" s="1"/>
  <c r="D50" i="1"/>
  <c r="D39" i="1"/>
  <c r="D27" i="1"/>
  <c r="D26" i="1" s="1"/>
  <c r="D21" i="1"/>
  <c r="D18" i="1"/>
  <c r="C134" i="1"/>
  <c r="C81" i="1"/>
  <c r="C76" i="1"/>
  <c r="C60" i="1"/>
  <c r="C59" i="1" s="1"/>
  <c r="C50" i="1"/>
  <c r="C39" i="1"/>
  <c r="C27" i="1"/>
  <c r="C26" i="1" s="1"/>
  <c r="C21" i="1"/>
  <c r="C108" i="1" l="1"/>
  <c r="C80" i="1" s="1"/>
  <c r="C79" i="1" s="1"/>
  <c r="D42" i="1"/>
  <c r="D52" i="1"/>
  <c r="D43" i="1" s="1"/>
  <c r="D78" i="1" s="1"/>
  <c r="C52" i="1"/>
  <c r="C43" i="1" s="1"/>
  <c r="C78" i="1" s="1"/>
  <c r="D108" i="1"/>
  <c r="D80" i="1" s="1"/>
  <c r="D79" i="1" s="1"/>
  <c r="C42" i="1"/>
  <c r="D17" i="1" l="1"/>
  <c r="D136" i="1"/>
  <c r="C17" i="1"/>
  <c r="C136" i="1"/>
</calcChain>
</file>

<file path=xl/sharedStrings.xml><?xml version="1.0" encoding="utf-8"?>
<sst xmlns="http://schemas.openxmlformats.org/spreadsheetml/2006/main" count="254" uniqueCount="245">
  <si>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</si>
  <si>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</si>
  <si>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</si>
  <si>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</si>
  <si>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</si>
  <si>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</si>
  <si>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</si>
  <si>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</si>
  <si>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</si>
  <si>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</si>
  <si>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</si>
  <si>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</si>
  <si>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</si>
  <si>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</si>
  <si>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</si>
  <si>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</si>
  <si>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</si>
  <si>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</si>
  <si>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</si>
  <si>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</si>
  <si>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</si>
  <si>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</si>
  <si>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</si>
  <si>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</si>
  <si>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</si>
  <si>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</si>
  <si>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</si>
  <si>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</si>
  <si>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</si>
  <si>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</si>
  <si>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</si>
  <si>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</si>
  <si>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</si>
  <si>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</si>
  <si>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</si>
  <si>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</si>
  <si>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</si>
  <si>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</si>
  <si>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</si>
  <si>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</si>
  <si>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</si>
  <si>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</si>
  <si>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</si>
  <si>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</si>
  <si>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</si>
  <si>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</si>
  <si>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</si>
  <si>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</si>
  <si>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</si>
  <si>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</si>
  <si>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</si>
  <si>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</si>
  <si>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</si>
  <si>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</si>
  <si>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</si>
  <si>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</si>
  <si>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</si>
  <si>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</si>
  <si>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</si>
  <si>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</si>
  <si>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</si>
  <si>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</si>
  <si>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</si>
  <si>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</si>
  <si>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</si>
  <si>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</si>
  <si>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</si>
  <si>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</si>
  <si>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</si>
  <si>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</si>
  <si>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</si>
  <si>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</si>
  <si>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</si>
  <si>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</si>
  <si>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</si>
  <si>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</si>
  <si>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</si>
  <si>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</si>
  <si>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</si>
  <si>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</si>
  <si>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</si>
  <si>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</si>
  <si>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</si>
  <si>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</si>
  <si>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</si>
  <si>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</si>
  <si>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</si>
  <si>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</si>
  <si>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</si>
  <si>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</si>
  <si>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</si>
  <si>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</si>
  <si>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</si>
  <si>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</si>
  <si>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</si>
  <si>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</si>
  <si>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</si>
  <si>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</si>
  <si>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</si>
  <si>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</si>
  <si>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</si>
  <si>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</si>
  <si>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</si>
  <si>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</si>
  <si>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</si>
  <si>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</si>
  <si>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</si>
  <si>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</si>
  <si>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</si>
  <si>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</si>
  <si>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</si>
  <si>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</si>
  <si>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</si>
  <si>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</si>
  <si>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</si>
  <si>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</si>
  <si>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</si>
  <si>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</si>
  <si>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</si>
  <si>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</si>
  <si>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</si>
  <si>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</si>
  <si>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</si>
  <si>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</si>
  <si>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</si>
  <si>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</si>
  <si>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</si>
  <si>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</si>
  <si>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</si>
  <si>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</si>
  <si>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</si>
  <si>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</si>
  <si>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</si>
  <si>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</si>
  <si>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</si>
  <si>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</si>
  <si>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</si>
  <si>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</si>
  <si>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</si>
  <si>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</si>
  <si>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</si>
  <si>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</si>
  <si>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</si>
  <si>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</si>
  <si>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</si>
  <si>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</si>
  <si>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</si>
  <si>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</si>
  <si>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</si>
  <si>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</si>
  <si>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</si>
  <si>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</si>
  <si>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</si>
  <si>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</si>
  <si>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</si>
  <si>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</si>
  <si>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</si>
  <si>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</si>
  <si>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</si>
  <si>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</si>
  <si>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</si>
  <si>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</si>
  <si>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</si>
  <si>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</si>
  <si>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</si>
  <si>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</si>
  <si>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</si>
  <si>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</si>
  <si>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</si>
  <si>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</si>
  <si>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</si>
  <si>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</si>
  <si>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</si>
  <si>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</si>
  <si>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</si>
  <si>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</si>
  <si>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</si>
  <si>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</si>
  <si>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</si>
  <si>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</si>
  <si>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</si>
  <si>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</si>
  <si>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</si>
  <si>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</si>
  <si>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</si>
  <si>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</si>
  <si>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</si>
  <si>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</si>
  <si>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</si>
  <si>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</si>
  <si>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</si>
  <si>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</si>
  <si>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</si>
  <si>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</si>
  <si>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</si>
  <si>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</si>
  <si>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</si>
  <si>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</si>
  <si>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</si>
  <si>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</si>
  <si>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</si>
  <si>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</si>
  <si>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</si>
  <si>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</si>
  <si>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</si>
  <si>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</si>
  <si>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</si>
  <si>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</si>
  <si>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</si>
  <si>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</si>
  <si>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</si>
  <si>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</si>
  <si>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</si>
  <si>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</si>
  <si>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</si>
  <si>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</si>
  <si>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</si>
  <si>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</si>
  <si>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</si>
  <si>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</si>
  <si>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</si>
  <si>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</si>
  <si>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</si>
  <si>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</si>
  <si>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</si>
  <si>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</si>
  <si>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</si>
  <si>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</si>
  <si>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</si>
  <si>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</si>
  <si>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</si>
  <si>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</si>
  <si>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</si>
  <si>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</si>
  <si>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</si>
  <si>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00020245050040000150</t>
  </si>
  <si>
    <t>00020229999046028150</t>
  </si>
  <si>
    <t>На изготовление и установку стел</t>
  </si>
  <si>
    <t>00020229999046249150</t>
  </si>
  <si>
    <t>На устройство и модернизацию контейнерных площадок</t>
  </si>
  <si>
    <t>00020249999046081150</t>
  </si>
  <si>
    <t>На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</si>
  <si>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00020249999046132150</t>
  </si>
  <si>
    <t>На возмещение затрат, связанных с получением комплексных экологических разрешений</t>
  </si>
  <si>
    <t>от 16.12.2025 № 4/62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</si>
</sst>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zoomScale="120" zoomScaleNormal="120" workbookViewId="0">
      <selection activeCell="A11" sqref="A11"/>
    </sheetView>
  </sheetViews>
  <sheetFormatPr defaultColWidth="8.85546875" defaultRowHeight="12.75" x14ac:dyDescent="0.2"/>
  <cols>
    <col min="1" max="1" width="20.42578125" style="1" customWidth="1"/>
    <col min="2" max="2" width="54.140625" style="1" customWidth="1"/>
    <col min="3" max="4" width="10.425781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244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221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220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195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5.5" x14ac:dyDescent="0.2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5.5" x14ac:dyDescent="0.2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3.75" x14ac:dyDescent="0.2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6.5" x14ac:dyDescent="0.2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3.75" x14ac:dyDescent="0.2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3.75" x14ac:dyDescent="0.2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8.25" x14ac:dyDescent="0.2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5.5" x14ac:dyDescent="0.2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3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/>
      <c r="D31" s="16">
        <v>4736</v>
      </c>
    </row>
    <row r="32" spans="1:4" ht="25.5" x14ac:dyDescent="0.2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8.25" x14ac:dyDescent="0.2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8.25" x14ac:dyDescent="0.2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5.5" x14ac:dyDescent="0.2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5.5" x14ac:dyDescent="0.2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8.25" x14ac:dyDescent="0.2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3.75" x14ac:dyDescent="0.2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3.75" x14ac:dyDescent="0.2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5.5" x14ac:dyDescent="0.2">
      <c r="A48" s="9" t="s">
        <v>50</v>
      </c>
      <c r="B48" s="10" t="s">
        <v>45</v>
      </c>
      <c r="C48" s="16">
        <v>17305</v>
      </c>
      <c r="D48" s="16">
        <v>17998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3.75" x14ac:dyDescent="0.2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5.5" x14ac:dyDescent="0.2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5.5" x14ac:dyDescent="0.2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">
      <c r="A63" s="9" t="s">
        <v>69</v>
      </c>
      <c r="B63" s="10" t="s">
        <v>70</v>
      </c>
      <c r="C63" s="16">
        <v>485</v>
      </c>
      <c r="D63" s="16">
        <v>485</v>
      </c>
    </row>
    <row r="64" spans="1:4" ht="25.5" x14ac:dyDescent="0.2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5.5" x14ac:dyDescent="0.2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6.1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6.1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5.5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51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102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35" customHeight="1" x14ac:dyDescent="0.2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">
      <c r="A77" s="9" t="s">
        <v>81</v>
      </c>
      <c r="B77" s="10" t="s">
        <v>82</v>
      </c>
      <c r="C77" s="16"/>
      <c r="D77" s="16"/>
    </row>
    <row r="78" spans="1:4" s="4" customFormat="1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">
      <c r="A79" s="7" t="s">
        <v>85</v>
      </c>
      <c r="B79" s="8" t="s">
        <v>84</v>
      </c>
      <c r="C79" s="15">
        <f>C80+C134</f>
        <v>6209598</v>
      </c>
      <c r="D79" s="15">
        <f>D80+D134</f>
        <v>4610117</v>
      </c>
    </row>
    <row r="80" spans="1:4" s="4" customFormat="1" ht="25.5" x14ac:dyDescent="0.2">
      <c r="A80" s="7" t="s">
        <v>86</v>
      </c>
      <c r="B80" s="8" t="s">
        <v>87</v>
      </c>
      <c r="C80" s="15">
        <f>C81+C83+C108+C124</f>
        <v>6209598</v>
      </c>
      <c r="D80" s="15">
        <f>D81+D83+D108+D124</f>
        <v>4610117</v>
      </c>
    </row>
    <row r="81" spans="1:4" s="4" customFormat="1" ht="25.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8.25" hidden="1" x14ac:dyDescent="0.2">
      <c r="A82" s="9" t="s">
        <v>89</v>
      </c>
      <c r="B82" s="10" t="s">
        <v>129</v>
      </c>
      <c r="C82" s="16"/>
      <c r="D82" s="16"/>
    </row>
    <row r="83" spans="1:4" s="4" customFormat="1" ht="25.5" x14ac:dyDescent="0.2">
      <c r="A83" s="7" t="s">
        <v>90</v>
      </c>
      <c r="B83" s="8" t="s">
        <v>107</v>
      </c>
      <c r="C83" s="15">
        <f>SUM(C84:C107)</f>
        <v>2345189</v>
      </c>
      <c r="D83" s="15">
        <f>SUM(D84:D107)</f>
        <v>1090302</v>
      </c>
    </row>
    <row r="84" spans="1:4" ht="76.5" x14ac:dyDescent="0.2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51" x14ac:dyDescent="0.2">
      <c r="A85" s="13" t="s">
        <v>198</v>
      </c>
      <c r="B85" s="14" t="s">
        <v>197</v>
      </c>
      <c r="C85" s="16">
        <f>147096+116325</f>
        <v>263421</v>
      </c>
      <c r="D85" s="16"/>
    </row>
    <row r="86" spans="1:4" ht="25.5" x14ac:dyDescent="0.2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8.25" x14ac:dyDescent="0.2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1" x14ac:dyDescent="0.2">
      <c r="A88" s="13" t="s">
        <v>147</v>
      </c>
      <c r="B88" s="14" t="s">
        <v>217</v>
      </c>
      <c r="C88" s="16"/>
      <c r="D88" s="16">
        <v>4879</v>
      </c>
    </row>
    <row r="89" spans="1:4" ht="38.25" x14ac:dyDescent="0.2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1" x14ac:dyDescent="0.2">
      <c r="A90" s="13" t="s">
        <v>218</v>
      </c>
      <c r="B90" s="14" t="s">
        <v>219</v>
      </c>
      <c r="C90" s="16"/>
      <c r="D90" s="16">
        <v>8478</v>
      </c>
    </row>
    <row r="91" spans="1:4" ht="25.5" x14ac:dyDescent="0.2">
      <c r="A91" s="13" t="s">
        <v>141</v>
      </c>
      <c r="B91" s="10" t="s">
        <v>131</v>
      </c>
      <c r="C91" s="16">
        <f>11290-11290</f>
        <v>0</v>
      </c>
      <c r="D91" s="16"/>
    </row>
    <row r="92" spans="1:4" x14ac:dyDescent="0.2">
      <c r="A92" s="13" t="s">
        <v>236</v>
      </c>
      <c r="B92" s="10" t="s">
        <v>237</v>
      </c>
      <c r="C92" s="16">
        <v>22967</v>
      </c>
      <c r="D92" s="16"/>
    </row>
    <row r="93" spans="1:4" ht="38.25" x14ac:dyDescent="0.2">
      <c r="A93" s="13" t="s">
        <v>142</v>
      </c>
      <c r="B93" s="10" t="s">
        <v>132</v>
      </c>
      <c r="C93" s="16">
        <f>132494+206840</f>
        <v>339334</v>
      </c>
      <c r="D93" s="16">
        <f>132494-31281</f>
        <v>101213</v>
      </c>
    </row>
    <row r="94" spans="1:4" ht="25.5" x14ac:dyDescent="0.2">
      <c r="A94" s="13" t="s">
        <v>143</v>
      </c>
      <c r="B94" s="10" t="s">
        <v>133</v>
      </c>
      <c r="C94" s="16">
        <v>9862</v>
      </c>
      <c r="D94" s="16">
        <v>9939</v>
      </c>
    </row>
    <row r="95" spans="1:4" ht="38.25" x14ac:dyDescent="0.2">
      <c r="A95" s="13" t="s">
        <v>144</v>
      </c>
      <c r="B95" s="10" t="s">
        <v>172</v>
      </c>
      <c r="C95" s="17"/>
      <c r="D95" s="17">
        <v>5000</v>
      </c>
    </row>
    <row r="96" spans="1:4" ht="51" hidden="1" x14ac:dyDescent="0.2">
      <c r="A96" s="13" t="s">
        <v>145</v>
      </c>
      <c r="B96" s="10" t="s">
        <v>110</v>
      </c>
      <c r="C96" s="16"/>
      <c r="D96" s="16"/>
    </row>
    <row r="97" spans="1:4" ht="102" x14ac:dyDescent="0.2">
      <c r="A97" s="13" t="s">
        <v>146</v>
      </c>
      <c r="B97" s="14" t="s">
        <v>173</v>
      </c>
      <c r="C97" s="16">
        <v>29162</v>
      </c>
      <c r="D97" s="16">
        <v>29162</v>
      </c>
    </row>
    <row r="98" spans="1:4" x14ac:dyDescent="0.2">
      <c r="A98" s="13" t="s">
        <v>238</v>
      </c>
      <c r="B98" s="14" t="s">
        <v>239</v>
      </c>
      <c r="C98" s="16">
        <v>1607</v>
      </c>
      <c r="D98" s="16"/>
    </row>
    <row r="99" spans="1:4" ht="25.5" x14ac:dyDescent="0.2">
      <c r="A99" s="13" t="s">
        <v>210</v>
      </c>
      <c r="B99" s="14" t="s">
        <v>211</v>
      </c>
      <c r="C99" s="16"/>
      <c r="D99" s="16">
        <v>10000</v>
      </c>
    </row>
    <row r="100" spans="1:4" ht="38.25" x14ac:dyDescent="0.2">
      <c r="A100" s="13" t="s">
        <v>225</v>
      </c>
      <c r="B100" s="14" t="s">
        <v>224</v>
      </c>
      <c r="C100" s="16">
        <v>35335</v>
      </c>
      <c r="D100" s="16"/>
    </row>
    <row r="101" spans="1:4" x14ac:dyDescent="0.2">
      <c r="A101" s="13" t="s">
        <v>226</v>
      </c>
      <c r="B101" s="14" t="s">
        <v>148</v>
      </c>
      <c r="C101" s="16">
        <f>310516-4994+22561+26120</f>
        <v>354203</v>
      </c>
      <c r="D101" s="16"/>
    </row>
    <row r="102" spans="1:4" ht="25.5" x14ac:dyDescent="0.2">
      <c r="A102" s="13" t="s">
        <v>168</v>
      </c>
      <c r="B102" s="10" t="s">
        <v>169</v>
      </c>
      <c r="C102" s="16">
        <f>1713671-942814+302360-697143</f>
        <v>376074</v>
      </c>
      <c r="D102" s="16">
        <f>2084984+1134690-1257077-1652029</f>
        <v>310568</v>
      </c>
    </row>
    <row r="103" spans="1:4" x14ac:dyDescent="0.2">
      <c r="A103" s="13" t="s">
        <v>214</v>
      </c>
      <c r="B103" s="14" t="s">
        <v>215</v>
      </c>
      <c r="C103" s="16">
        <v>28739</v>
      </c>
      <c r="D103" s="16">
        <v>461697</v>
      </c>
    </row>
    <row r="104" spans="1:4" ht="25.5" x14ac:dyDescent="0.2">
      <c r="A104" s="13" t="s">
        <v>199</v>
      </c>
      <c r="B104" s="14" t="s">
        <v>200</v>
      </c>
      <c r="C104" s="16">
        <f>119924+106264</f>
        <v>226188</v>
      </c>
      <c r="D104" s="16"/>
    </row>
    <row r="105" spans="1:4" ht="25.5" x14ac:dyDescent="0.2">
      <c r="A105" s="13" t="s">
        <v>233</v>
      </c>
      <c r="B105" s="14" t="s">
        <v>234</v>
      </c>
      <c r="C105" s="16">
        <f>109498+68636</f>
        <v>178134</v>
      </c>
      <c r="D105" s="16"/>
    </row>
    <row r="106" spans="1:4" ht="25.5" x14ac:dyDescent="0.2">
      <c r="A106" s="13" t="s">
        <v>228</v>
      </c>
      <c r="B106" s="14" t="s">
        <v>227</v>
      </c>
      <c r="C106" s="16">
        <v>43720</v>
      </c>
      <c r="D106" s="16"/>
    </row>
    <row r="107" spans="1:4" ht="25.5" x14ac:dyDescent="0.2">
      <c r="A107" s="13" t="s">
        <v>230</v>
      </c>
      <c r="B107" s="14" t="s">
        <v>229</v>
      </c>
      <c r="C107" s="16">
        <f>108072+108441</f>
        <v>216513</v>
      </c>
      <c r="D107" s="16"/>
    </row>
    <row r="108" spans="1:4" s="4" customFormat="1" ht="25.5" x14ac:dyDescent="0.2">
      <c r="A108" s="7" t="s">
        <v>91</v>
      </c>
      <c r="B108" s="8" t="s">
        <v>108</v>
      </c>
      <c r="C108" s="15">
        <f>SUM(C109:C123)</f>
        <v>3200597</v>
      </c>
      <c r="D108" s="15">
        <f>SUM(D109:D123)</f>
        <v>3184677</v>
      </c>
    </row>
    <row r="109" spans="1:4" ht="51" x14ac:dyDescent="0.2">
      <c r="A109" s="13" t="s">
        <v>151</v>
      </c>
      <c r="B109" s="10" t="s">
        <v>149</v>
      </c>
      <c r="C109" s="16">
        <v>12942</v>
      </c>
      <c r="D109" s="16">
        <v>13031</v>
      </c>
    </row>
    <row r="110" spans="1:4" ht="38.25" x14ac:dyDescent="0.2">
      <c r="A110" s="13" t="s">
        <v>152</v>
      </c>
      <c r="B110" s="14" t="s">
        <v>150</v>
      </c>
      <c r="C110" s="16">
        <v>8906</v>
      </c>
      <c r="D110" s="16">
        <v>8906</v>
      </c>
    </row>
    <row r="111" spans="1:4" ht="76.5" x14ac:dyDescent="0.2">
      <c r="A111" s="13" t="s">
        <v>153</v>
      </c>
      <c r="B111" s="14" t="s">
        <v>175</v>
      </c>
      <c r="C111" s="16">
        <v>1012</v>
      </c>
      <c r="D111" s="16">
        <v>1012</v>
      </c>
    </row>
    <row r="112" spans="1:4" ht="38.25" x14ac:dyDescent="0.2">
      <c r="A112" s="13" t="s">
        <v>154</v>
      </c>
      <c r="B112" s="10" t="s">
        <v>167</v>
      </c>
      <c r="C112" s="16">
        <v>56</v>
      </c>
      <c r="D112" s="16">
        <v>56</v>
      </c>
    </row>
    <row r="113" spans="1:4" ht="38.25" x14ac:dyDescent="0.2">
      <c r="A113" s="13" t="s">
        <v>155</v>
      </c>
      <c r="B113" s="10" t="s">
        <v>135</v>
      </c>
      <c r="C113" s="16">
        <v>1313</v>
      </c>
      <c r="D113" s="16">
        <v>1315</v>
      </c>
    </row>
    <row r="114" spans="1:4" ht="63.75" x14ac:dyDescent="0.2">
      <c r="A114" s="13" t="s">
        <v>156</v>
      </c>
      <c r="B114" s="10" t="s">
        <v>136</v>
      </c>
      <c r="C114" s="16">
        <v>2767</v>
      </c>
      <c r="D114" s="16">
        <v>2767</v>
      </c>
    </row>
    <row r="115" spans="1:4" ht="51" x14ac:dyDescent="0.2">
      <c r="A115" s="13" t="s">
        <v>178</v>
      </c>
      <c r="B115" s="10" t="s">
        <v>179</v>
      </c>
      <c r="C115" s="16">
        <v>31379</v>
      </c>
      <c r="D115" s="16">
        <v>31379</v>
      </c>
    </row>
    <row r="116" spans="1:4" ht="51" x14ac:dyDescent="0.2">
      <c r="A116" s="13" t="s">
        <v>194</v>
      </c>
      <c r="B116" s="10" t="s">
        <v>134</v>
      </c>
      <c r="C116" s="16">
        <v>47903</v>
      </c>
      <c r="D116" s="16">
        <v>47903</v>
      </c>
    </row>
    <row r="117" spans="1:4" ht="38.25" x14ac:dyDescent="0.2">
      <c r="A117" s="13" t="s">
        <v>157</v>
      </c>
      <c r="B117" s="10" t="s">
        <v>137</v>
      </c>
      <c r="C117" s="16">
        <v>4610</v>
      </c>
      <c r="D117" s="16">
        <v>101</v>
      </c>
    </row>
    <row r="118" spans="1:4" ht="38.25" x14ac:dyDescent="0.2">
      <c r="A118" s="13" t="s">
        <v>186</v>
      </c>
      <c r="B118" s="14" t="s">
        <v>187</v>
      </c>
      <c r="C118" s="16">
        <v>11502</v>
      </c>
      <c r="D118" s="16"/>
    </row>
    <row r="119" spans="1:4" ht="153" x14ac:dyDescent="0.2">
      <c r="A119" s="13" t="s">
        <v>158</v>
      </c>
      <c r="B119" s="10" t="s">
        <v>174</v>
      </c>
      <c r="C119" s="16">
        <f>2831300+67563</f>
        <v>2898863</v>
      </c>
      <c r="D119" s="16">
        <f>2831300+67563</f>
        <v>2898863</v>
      </c>
    </row>
    <row r="120" spans="1:4" ht="140.25" x14ac:dyDescent="0.2">
      <c r="A120" s="13" t="s">
        <v>159</v>
      </c>
      <c r="B120" s="14" t="s">
        <v>201</v>
      </c>
      <c r="C120" s="16">
        <f>151694+3166</f>
        <v>154860</v>
      </c>
      <c r="D120" s="16">
        <f>151694+3166</f>
        <v>154860</v>
      </c>
    </row>
    <row r="121" spans="1:4" ht="63.75" x14ac:dyDescent="0.2">
      <c r="A121" s="13" t="s">
        <v>191</v>
      </c>
      <c r="B121" s="14" t="s">
        <v>188</v>
      </c>
      <c r="C121" s="16">
        <v>1567</v>
      </c>
      <c r="D121" s="16">
        <v>1567</v>
      </c>
    </row>
    <row r="122" spans="1:4" ht="38.25" x14ac:dyDescent="0.2">
      <c r="A122" s="13" t="s">
        <v>192</v>
      </c>
      <c r="B122" s="14" t="s">
        <v>189</v>
      </c>
      <c r="C122" s="16">
        <v>11065</v>
      </c>
      <c r="D122" s="16">
        <v>11065</v>
      </c>
    </row>
    <row r="123" spans="1:4" ht="76.5" x14ac:dyDescent="0.2">
      <c r="A123" s="13" t="s">
        <v>193</v>
      </c>
      <c r="B123" s="14" t="s">
        <v>190</v>
      </c>
      <c r="C123" s="16">
        <v>11852</v>
      </c>
      <c r="D123" s="16">
        <v>11852</v>
      </c>
    </row>
    <row r="124" spans="1:4" s="4" customFormat="1" x14ac:dyDescent="0.2">
      <c r="A124" s="7" t="s">
        <v>92</v>
      </c>
      <c r="B124" s="8" t="s">
        <v>93</v>
      </c>
      <c r="C124" s="15">
        <f>SUM(C125:C133)</f>
        <v>663812</v>
      </c>
      <c r="D124" s="15">
        <f>SUM(D125:D133)</f>
        <v>335138</v>
      </c>
    </row>
    <row r="125" spans="1:4" ht="102" x14ac:dyDescent="0.2">
      <c r="A125" s="13" t="s">
        <v>235</v>
      </c>
      <c r="B125" s="14" t="s">
        <v>216</v>
      </c>
      <c r="C125" s="16">
        <v>1719</v>
      </c>
      <c r="D125" s="16">
        <v>1641</v>
      </c>
    </row>
    <row r="126" spans="1:4" s="4" customFormat="1" ht="51" x14ac:dyDescent="0.2">
      <c r="A126" s="13" t="s">
        <v>202</v>
      </c>
      <c r="B126" s="14" t="s">
        <v>203</v>
      </c>
      <c r="C126" s="16">
        <v>5971</v>
      </c>
      <c r="D126" s="16">
        <v>6079</v>
      </c>
    </row>
    <row r="127" spans="1:4" s="4" customFormat="1" ht="76.5" x14ac:dyDescent="0.2">
      <c r="A127" s="13" t="s">
        <v>204</v>
      </c>
      <c r="B127" s="14" t="s">
        <v>205</v>
      </c>
      <c r="C127" s="16">
        <v>126711</v>
      </c>
      <c r="D127" s="16">
        <v>126711</v>
      </c>
    </row>
    <row r="128" spans="1:4" s="4" customFormat="1" ht="38.25" x14ac:dyDescent="0.2">
      <c r="A128" s="13" t="s">
        <v>206</v>
      </c>
      <c r="B128" s="14" t="s">
        <v>207</v>
      </c>
      <c r="C128" s="16">
        <v>156121</v>
      </c>
      <c r="D128" s="16">
        <v>156121</v>
      </c>
    </row>
    <row r="129" spans="1:4" s="4" customFormat="1" ht="89.25" x14ac:dyDescent="0.2">
      <c r="A129" s="13" t="s">
        <v>240</v>
      </c>
      <c r="B129" s="14" t="s">
        <v>241</v>
      </c>
      <c r="C129" s="16">
        <v>5296</v>
      </c>
      <c r="D129" s="16"/>
    </row>
    <row r="130" spans="1:4" s="4" customFormat="1" ht="25.5" x14ac:dyDescent="0.2">
      <c r="A130" s="13" t="s">
        <v>242</v>
      </c>
      <c r="B130" s="14" t="s">
        <v>243</v>
      </c>
      <c r="C130" s="16"/>
      <c r="D130" s="16">
        <v>16500</v>
      </c>
    </row>
    <row r="131" spans="1:4" s="4" customFormat="1" ht="25.5" x14ac:dyDescent="0.2">
      <c r="A131" s="13" t="s">
        <v>182</v>
      </c>
      <c r="B131" s="14" t="s">
        <v>183</v>
      </c>
      <c r="C131" s="16">
        <v>3115</v>
      </c>
      <c r="D131" s="16">
        <v>28086</v>
      </c>
    </row>
    <row r="132" spans="1:4" s="4" customFormat="1" ht="51" x14ac:dyDescent="0.2">
      <c r="A132" s="13" t="s">
        <v>231</v>
      </c>
      <c r="B132" s="14" t="s">
        <v>232</v>
      </c>
      <c r="C132" s="16">
        <v>1440</v>
      </c>
      <c r="D132" s="16"/>
    </row>
    <row r="133" spans="1:4" ht="25.5" x14ac:dyDescent="0.2">
      <c r="A133" s="13" t="s">
        <v>208</v>
      </c>
      <c r="B133" s="14" t="s">
        <v>209</v>
      </c>
      <c r="C133" s="16">
        <v>363439</v>
      </c>
      <c r="D133" s="16"/>
    </row>
    <row r="134" spans="1:4" s="4" customFormat="1" hidden="1" x14ac:dyDescent="0.2">
      <c r="A134" s="7" t="s">
        <v>109</v>
      </c>
      <c r="B134" s="8" t="s">
        <v>94</v>
      </c>
      <c r="C134" s="15">
        <f>C135</f>
        <v>0</v>
      </c>
      <c r="D134" s="15">
        <f>D135</f>
        <v>0</v>
      </c>
    </row>
    <row r="135" spans="1:4" ht="25.5" hidden="1" x14ac:dyDescent="0.2">
      <c r="A135" s="9" t="s">
        <v>101</v>
      </c>
      <c r="B135" s="10" t="s">
        <v>95</v>
      </c>
      <c r="C135" s="16"/>
      <c r="D135" s="16"/>
    </row>
    <row r="136" spans="1:4" s="4" customFormat="1" x14ac:dyDescent="0.2">
      <c r="A136" s="7"/>
      <c r="B136" s="6" t="s">
        <v>96</v>
      </c>
      <c r="C136" s="15">
        <f>C42+C78+C79</f>
        <v>12777860</v>
      </c>
      <c r="D136" s="15">
        <f>D42+D78+D79</f>
        <v>11301614</v>
      </c>
    </row>
    <row r="137" spans="1:4" x14ac:dyDescent="0.2">
      <c r="A137" s="2"/>
      <c r="B137" s="3"/>
      <c r="D137" s="19" t="s">
        <v>222</v>
      </c>
    </row>
    <row r="138" spans="1:4" x14ac:dyDescent="0.2">
      <c r="A138" s="2"/>
      <c r="B138" s="3"/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  <row r="143" spans="1:4" x14ac:dyDescent="0.2">
      <c r="A143" s="2"/>
      <c r="B143" s="3"/>
    </row>
    <row r="144" spans="1:4" x14ac:dyDescent="0.2">
      <c r="A144" s="2"/>
      <c r="B144" s="3"/>
    </row>
    <row r="145" spans="1:2" x14ac:dyDescent="0.2">
      <c r="A145" s="2"/>
      <c r="B145" s="3"/>
    </row>
    <row r="146" spans="1:2" x14ac:dyDescent="0.2">
      <c r="A146" s="2"/>
      <c r="B146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2025-12-17T07:53:00Z</dcterms:modified>
</cp:coreProperties>
</file>